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<sst xmlns="http://schemas.openxmlformats.org/spreadsheetml/2006/main" count="1137" uniqueCount="374">
  <si>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</si>
  <si>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</si>
  <si>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</si>
  <si>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</si>
  <si>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</si>
  <si>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</si>
  <si>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</si>
  <si>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</si>
  <si>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</si>
  <si>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</si>
  <si>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</si>
  <si>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</si>
  <si>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</si>
  <si>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</si>
  <si>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</si>
  <si>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</si>
  <si>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</si>
  <si>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</si>
  <si>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</si>
  <si>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</si>
  <si>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</si>
  <si>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</si>
  <si>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</si>
  <si>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</si>
  <si>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</si>
  <si>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</si>
  <si>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</si>
  <si>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</si>
  <si>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</si>
  <si>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</si>
  <si>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</si>
  <si>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</si>
  <si>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</si>
  <si>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</si>
  <si>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</si>
  <si>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</si>
  <si>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</si>
  <si>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</si>
  <si>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</si>
  <si>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</si>
  <si>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</si>
  <si>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</si>
  <si>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</si>
  <si>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</si>
  <si>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</si>
  <si>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</si>
  <si>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</si>
  <si>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</si>
  <si>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</si>
  <si>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</si>
  <si>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</si>
  <si>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</si>
  <si>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</si>
  <si>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</si>
  <si>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</si>
  <si>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</si>
  <si>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</si>
  <si>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</si>
  <si>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</si>
  <si>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</si>
  <si>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</si>
  <si>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</si>
  <si>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</si>
  <si>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</si>
  <si>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</si>
  <si>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</si>
  <si>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</si>
  <si>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</si>
  <si>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</si>
  <si>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</si>
  <si>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</si>
  <si>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</si>
  <si>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</si>
  <si>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</si>
  <si>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</si>
  <si>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</si>
  <si>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</si>
  <si>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</si>
  <si>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</si>
  <si>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</si>
  <si>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</si>
  <si>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</si>
  <si>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</si>
  <si>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</si>
  <si>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</si>
  <si>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</si>
  <si>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</si>
  <si>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</si>
  <si>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</si>
  <si>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</si>
  <si>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</si>
  <si>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</si>
  <si>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</si>
  <si>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</si>
  <si>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</si>
  <si>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</si>
  <si>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</si>
  <si>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</si>
  <si>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</si>
  <si>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</si>
  <si>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</si>
  <si>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</si>
  <si>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</si>
  <si>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</si>
  <si>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</si>
  <si>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</si>
  <si>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</si>
  <si>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</si>
  <si>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</si>
  <si>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</si>
  <si>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</si>
  <si>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</si>
  <si>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Отклонение по 2016 году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</si>
  <si>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</si>
  <si>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</si>
  <si>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</si>
  <si>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</si>
  <si>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</si>
  <si>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</si>
  <si>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</si>
  <si>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</si>
  <si>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</si>
  <si>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</si>
  <si>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</si>
  <si>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</si>
  <si>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</si>
  <si>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</si>
  <si>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</si>
  <si>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</si>
  <si>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</si>
  <si>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</si>
  <si>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</si>
  <si>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</si>
  <si>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</si>
  <si>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</si>
  <si>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</si>
  <si>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</si>
  <si>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</si>
  <si>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</si>
  <si>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</si>
  <si>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</si>
  <si>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</si>
  <si>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</si>
  <si>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</si>
  <si>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</si>
  <si>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</si>
  <si>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</si>
  <si>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</si>
  <si>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</si>
  <si>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000 0405 0000000 810 000</t>
  </si>
  <si>
    <t>000 0409 0000000 244 000</t>
  </si>
  <si>
    <t>Иные межбюджетные трансферты</t>
  </si>
  <si>
    <t>000 0409 0000000 540 000</t>
  </si>
  <si>
    <t>000 0408 0000000 810 000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</si>
  <si>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</si>
  <si>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</si>
  <si>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</si>
  <si>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</si>
  <si>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</si>
  <si>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</si>
  <si>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</si>
  <si>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000 0412 0000000 810 000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</si>
  <si>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</si>
  <si>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</si>
  <si>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</si>
  <si>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</si>
  <si>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</si>
  <si>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</si>
  <si>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</si>
  <si>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</si>
  <si>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</si>
  <si>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</si>
  <si>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</si>
  <si>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</si>
  <si>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</si>
  <si>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</si>
  <si>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</si>
  <si>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</si>
  <si>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</si>
  <si>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</si>
  <si>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</si>
  <si>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</si>
  <si>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</si>
  <si>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</si>
  <si>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</si>
  <si>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</si>
  <si>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</si>
  <si>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</si>
  <si>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</si>
  <si>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</si>
  <si>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</si>
  <si>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</si>
  <si>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</si>
  <si>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</si>
  <si>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</si>
  <si>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</si>
  <si>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</si>
  <si>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</si>
  <si>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</si>
  <si>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</si>
  <si>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</si>
  <si>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</si>
  <si>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</si>
  <si>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</si>
  <si>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</si>
  <si>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</si>
  <si>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</si>
  <si>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</si>
  <si>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</si>
  <si>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</si>
  <si>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</si>
  <si>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</si>
  <si>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</si>
  <si>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</si>
  <si>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</si>
  <si>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</si>
  <si>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</si>
  <si>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</si>
  <si>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</si>
  <si>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</si>
  <si>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</si>
  <si>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</si>
  <si>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</si>
  <si>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</si>
  <si>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</si>
  <si>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</si>
  <si>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</si>
  <si>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</si>
  <si>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</si>
  <si>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</si>
  <si>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</si>
  <si>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</si>
  <si>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</si>
  <si>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</si>
  <si>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</si>
  <si>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</si>
  <si>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</si>
  <si>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</si>
  <si>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</si>
  <si>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</si>
  <si>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</si>
  <si>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</si>
  <si>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</si>
  <si>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</si>
  <si>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</si>
  <si>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</si>
  <si>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</si>
  <si>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</si>
  <si>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</si>
  <si>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</si>
  <si>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</si>
  <si>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</si>
  <si>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</si>
  <si>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</si>
  <si>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</si>
  <si>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</si>
  <si>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</si>
  <si>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</si>
  <si>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</si>
  <si>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</si>
  <si>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</si>
  <si>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</si>
  <si>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</si>
  <si>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</si>
  <si>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</si>
  <si>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</si>
  <si>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</si>
  <si>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</si>
  <si>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</si>
  <si>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</si>
  <si>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</si>
  <si>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</si>
  <si>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</si>
  <si>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</si>
  <si>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</si>
  <si>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</si>
  <si>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</si>
  <si>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</si>
  <si>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</si>
  <si>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</si>
  <si>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</si>
  <si>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</si>
  <si>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</si>
  <si>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</si>
  <si>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</si>
  <si>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000 0000 0000000 611 000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</si>
  <si>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</si>
  <si>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</si>
  <si>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</si>
  <si>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</si>
  <si>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</si>
  <si>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</si>
  <si>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</si>
  <si>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</si>
  <si>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000 0103 0000000 852 000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</si>
  <si>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</si>
  <si>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</si>
  <si>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</si>
  <si>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</si>
  <si>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</si>
  <si>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</si>
  <si>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</si>
  <si>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</si>
  <si>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</si>
  <si>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</si>
  <si>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</si>
  <si>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</si>
  <si>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</si>
  <si>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</si>
  <si>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</si>
  <si>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</si>
  <si>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</si>
  <si>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</si>
  <si>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</si>
  <si>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</si>
  <si>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</si>
  <si>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</si>
  <si>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</si>
  <si>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</si>
  <si>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</si>
  <si>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</si>
  <si>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000 0113 0000000 611 000</t>
  </si>
  <si>
    <t>000 0203 0000000 000 000</t>
  </si>
  <si>
    <t>000 0203 0000000 530 000</t>
  </si>
  <si>
    <t>000 0304 0000000 122 000</t>
  </si>
  <si>
    <t>000 0309 0000000 611 000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</si>
  <si>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</si>
  <si>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</si>
  <si>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</si>
  <si>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</si>
  <si>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</si>
  <si>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000 0409 0000000 810 000</t>
  </si>
  <si>
    <t>000 0501 0000000 244 000</t>
  </si>
  <si>
    <t>000 0501 0000000 810 000</t>
  </si>
  <si>
    <t>000 0502 0000000 244 000</t>
  </si>
  <si>
    <t>000 0503 0000000 244 000</t>
  </si>
  <si>
    <t>000 0503 0000000 810 000</t>
  </si>
  <si>
    <t>000 0503 0000000 852 000</t>
  </si>
  <si>
    <t>000 0500 0000000 244 000</t>
  </si>
  <si>
    <t>000 0500 0000000 810 000</t>
  </si>
  <si>
    <t>000 0500 0000000 412 000</t>
  </si>
  <si>
    <t>000 0500 0000000 852 000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</si>
  <si>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</si>
  <si>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</si>
  <si>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</si>
  <si>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</si>
  <si>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</si>
  <si>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</si>
  <si>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</si>
  <si>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</si>
  <si>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>000 0310 0000000 111 000</t>
  </si>
  <si>
    <t>000 0310 0000000 119 000</t>
  </si>
  <si>
    <t>000 0310 0000000 810 000</t>
  </si>
  <si>
    <t>000 0502 0000000 466 000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</si>
  <si>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</si>
  <si>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</si>
  <si>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</si>
  <si>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</si>
  <si>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</si>
  <si>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</si>
  <si>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000 0502 0000000 810 000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</si>
  <si>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</si>
  <si>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</si>
  <si>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</si>
  <si>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</si>
  <si>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</si>
  <si>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Справки об испонении бюджета по расходам районного бюджета на                                             1 июня  2016 года</t>
  </si>
  <si>
    <t>Исполнено  на 01.06.2016 года</t>
  </si>
  <si>
    <t>Исполнено  на 01.06.2015 года</t>
  </si>
  <si>
    <t>Справки об испонении бюджета по расходам консолидированного бюджета на 1 июня  2016 года</t>
  </si>
  <si>
    <t>000 0701 0000000 414 000</t>
  </si>
  <si>
    <t>000 0103 0000000 853 000</t>
  </si>
  <si>
    <t>000 0801 0000000 111 000</t>
  </si>
  <si>
    <t>000 0801 0000000 119 000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</si>
</sst>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A1">
      <selection activeCell="E264" sqref="E26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369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367</v>
      </c>
      <c r="F5" s="19" t="s">
        <v>368</v>
      </c>
      <c r="G5" s="44" t="s">
        <v>112</v>
      </c>
      <c r="H5" s="45"/>
    </row>
    <row r="6" spans="1:8" s="7" customFormat="1" ht="38.25">
      <c r="A6" s="8"/>
      <c r="B6" s="16"/>
      <c r="C6" s="38" t="s">
        <v>326</v>
      </c>
      <c r="D6" s="38" t="s">
        <v>326</v>
      </c>
      <c r="E6" s="38" t="s">
        <v>326</v>
      </c>
      <c r="F6" s="38" t="s">
        <v>326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C8+C70+C74+C112+C145+C163+C166+C206+C243+C247+C263+C283+C286</f>
        <v>424240008.23</v>
      </c>
      <c r="D7" s="29">
        <f>D8+D70+D74+D112+D145+D163+D166+D206+D243+D247+D263+D283+D286</f>
        <v>430167358.59000003</v>
      </c>
      <c r="E7" s="29">
        <f>E8+E70+E74+E112+E145+E163+E166+E206+E243+E247+E263+E283+E286</f>
        <v>191705504.88</v>
      </c>
      <c r="F7" s="29">
        <f>F8+F70+F74+F112+F145+F163+F166+F206+F243+F247+F263+F283+F286</f>
        <v>174076820.39000002</v>
      </c>
      <c r="G7" s="28">
        <f>E7/D7*100</f>
        <v>44.56533045844556</v>
      </c>
      <c r="H7" s="33">
        <f>D7-E7</f>
        <v>238461853.71000004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56549707.36</v>
      </c>
      <c r="D8" s="29">
        <f>D9+D17+D18+D19+D13+D21+D23+D22</f>
        <v>59406311.2</v>
      </c>
      <c r="E8" s="29">
        <f>E9+E17+E18+E19+E13+E21+E23+E22</f>
        <v>21768389.029999997</v>
      </c>
      <c r="F8" s="29">
        <f>F9+F17+F18+F19+F13+F21+F23+F22+F20</f>
        <v>19525824.130000003</v>
      </c>
      <c r="G8" s="28">
        <f aca="true" t="shared" si="0" ref="G8:G77">E8/D8*100</f>
        <v>36.64322626717815</v>
      </c>
      <c r="H8" s="33">
        <f aca="true" t="shared" si="1" ref="H8:H77">D8-E8</f>
        <v>37637922.17</v>
      </c>
    </row>
    <row r="9" spans="1:8" s="7" customFormat="1" ht="25.5">
      <c r="A9" s="17" t="s">
        <v>127</v>
      </c>
      <c r="B9" s="3" t="s">
        <v>128</v>
      </c>
      <c r="C9" s="35">
        <f>C10+C11+C12</f>
        <v>33680772.5</v>
      </c>
      <c r="D9" s="35">
        <f>D10+D11+D12</f>
        <v>34528236.56</v>
      </c>
      <c r="E9" s="35">
        <f>E10+E11+E12</f>
        <v>13350104.260000002</v>
      </c>
      <c r="F9" s="35">
        <f>F10+F11+F12</f>
        <v>12759320.610000001</v>
      </c>
      <c r="G9" s="27">
        <f t="shared" si="0"/>
        <v>38.664309533449284</v>
      </c>
      <c r="H9" s="30">
        <f t="shared" si="1"/>
        <v>21178132.3</v>
      </c>
    </row>
    <row r="10" spans="1:8" s="7" customFormat="1" ht="12.75">
      <c r="A10" s="3" t="s">
        <v>114</v>
      </c>
      <c r="B10" s="3" t="s">
        <v>113</v>
      </c>
      <c r="C10" s="35">
        <f>C26+C30+C37+C46+C59</f>
        <v>25871339</v>
      </c>
      <c r="D10" s="35">
        <f>D26+D30+D37+D46+D59</f>
        <v>26322702.29</v>
      </c>
      <c r="E10" s="35">
        <f>E26+E30+E37+E46+E59</f>
        <v>9936682.790000001</v>
      </c>
      <c r="F10" s="35">
        <f>F26+F30+F37+F46+F59</f>
        <v>9608907.22</v>
      </c>
      <c r="G10" s="27">
        <f t="shared" si="0"/>
        <v>37.749478304037765</v>
      </c>
      <c r="H10" s="30">
        <f t="shared" si="1"/>
        <v>16386019.499999998</v>
      </c>
    </row>
    <row r="11" spans="1:8" s="7" customFormat="1" ht="12.75">
      <c r="A11" s="3" t="s">
        <v>116</v>
      </c>
      <c r="B11" s="3" t="s">
        <v>115</v>
      </c>
      <c r="C11" s="35">
        <f>C27+C31+C39+C48+C60</f>
        <v>7769491</v>
      </c>
      <c r="D11" s="35">
        <f>D27+D31+D39+D48+D60</f>
        <v>7940371.77</v>
      </c>
      <c r="E11" s="35">
        <f>E27+E31+E39+E48+E60</f>
        <v>3188513.97</v>
      </c>
      <c r="F11" s="35">
        <f>F27+F31+F39+F48+F60</f>
        <v>3146234.73</v>
      </c>
      <c r="G11" s="27">
        <f t="shared" si="0"/>
        <v>40.15572648684685</v>
      </c>
      <c r="H11" s="30">
        <f t="shared" si="1"/>
        <v>4751857.799999999</v>
      </c>
    </row>
    <row r="12" spans="1:8" s="7" customFormat="1" ht="12.75">
      <c r="A12" s="5" t="s">
        <v>117</v>
      </c>
      <c r="B12" s="3" t="s">
        <v>118</v>
      </c>
      <c r="C12" s="35">
        <f>C38+C47</f>
        <v>39942.5</v>
      </c>
      <c r="D12" s="35">
        <f>D38+D47</f>
        <v>265162.5</v>
      </c>
      <c r="E12" s="35">
        <f>E38+E47</f>
        <v>224907.5</v>
      </c>
      <c r="F12" s="35">
        <f>F38+F47</f>
        <v>4178.66</v>
      </c>
      <c r="G12" s="27">
        <f t="shared" si="0"/>
        <v>84.81874322349503</v>
      </c>
      <c r="H12" s="30">
        <f t="shared" si="1"/>
        <v>40255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2011341.2</v>
      </c>
      <c r="F13" s="35">
        <f>F14+F15+F16</f>
        <v>0</v>
      </c>
      <c r="G13" s="27">
        <f>E13/D13*100</f>
        <v>33.51118293902032</v>
      </c>
      <c r="H13" s="30">
        <f>D13-E13</f>
        <v>3990658.8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C62</f>
        <v>4621000</v>
      </c>
      <c r="D14" s="35">
        <f>D62</f>
        <v>4621000</v>
      </c>
      <c r="E14" s="35">
        <f t="shared" si="2"/>
        <v>1522388.16</v>
      </c>
      <c r="F14" s="35">
        <f>F62</f>
        <v>0</v>
      </c>
      <c r="G14" s="27">
        <f>E14/D14*100</f>
        <v>32.944993724302094</v>
      </c>
      <c r="H14" s="30">
        <f>D14-E14</f>
        <v>3098611.84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>D63</f>
        <v>5000</v>
      </c>
      <c r="E15" s="35">
        <f t="shared" si="2"/>
        <v>200</v>
      </c>
      <c r="F15" s="35">
        <f>F63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>D64</f>
        <v>1376000</v>
      </c>
      <c r="E16" s="35">
        <f t="shared" si="2"/>
        <v>488753.04</v>
      </c>
      <c r="F16" s="35">
        <f>F64</f>
        <v>0</v>
      </c>
      <c r="G16" s="27">
        <f>E16/D16*100</f>
        <v>35.51984302325582</v>
      </c>
      <c r="H16" s="30">
        <f>D16-E16</f>
        <v>887246.96</v>
      </c>
    </row>
    <row r="17" spans="1:8" s="7" customFormat="1" ht="23.25" customHeight="1">
      <c r="A17" s="13" t="s">
        <v>119</v>
      </c>
      <c r="B17" s="3" t="s">
        <v>120</v>
      </c>
      <c r="C17" s="35">
        <f>C32+C40+C49+C65</f>
        <v>3727040</v>
      </c>
      <c r="D17" s="35">
        <f>D32+D40+D49+D65</f>
        <v>4560338</v>
      </c>
      <c r="E17" s="35">
        <f>E32+E40+E49+E65</f>
        <v>1004707.79</v>
      </c>
      <c r="F17" s="35">
        <f>F32+F40+F49+F65</f>
        <v>0</v>
      </c>
      <c r="G17" s="27">
        <f t="shared" si="0"/>
        <v>22.031432538553062</v>
      </c>
      <c r="H17" s="30">
        <f t="shared" si="1"/>
        <v>3555630.21</v>
      </c>
    </row>
    <row r="18" spans="1:8" s="7" customFormat="1" ht="25.5">
      <c r="A18" s="13" t="s">
        <v>121</v>
      </c>
      <c r="B18" s="3" t="s">
        <v>122</v>
      </c>
      <c r="C18" s="35">
        <f>C33+C41+C50+C66+C54</f>
        <v>9671669.18</v>
      </c>
      <c r="D18" s="35">
        <f>D33+D41+D50+D66+D54</f>
        <v>12390316.68</v>
      </c>
      <c r="E18" s="35">
        <f>E33+E41+E50+E66</f>
        <v>5323636.75</v>
      </c>
      <c r="F18" s="35">
        <f>F33+F41+F50+F66</f>
        <v>3258925.07</v>
      </c>
      <c r="G18" s="27">
        <f t="shared" si="0"/>
        <v>42.96610722301571</v>
      </c>
      <c r="H18" s="30">
        <f t="shared" si="1"/>
        <v>7066679.93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F69</f>
        <v>3474000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C34+C42+C51+C67</f>
        <v>119310</v>
      </c>
      <c r="D21" s="35">
        <f>D34+D42+D51+D67</f>
        <v>104877</v>
      </c>
      <c r="E21" s="35">
        <f>E34+E42+E51+E67</f>
        <v>24502.63</v>
      </c>
      <c r="F21" s="35">
        <f>F34+F42+F51+F67</f>
        <v>33578.45</v>
      </c>
      <c r="G21" s="27">
        <f t="shared" si="0"/>
        <v>23.363206422761902</v>
      </c>
      <c r="H21" s="30">
        <f t="shared" si="1"/>
        <v>80374.37</v>
      </c>
    </row>
    <row r="22" spans="1:8" s="7" customFormat="1" ht="12.75">
      <c r="A22" s="3" t="s">
        <v>345</v>
      </c>
      <c r="B22" s="3" t="s">
        <v>349</v>
      </c>
      <c r="C22" s="35"/>
      <c r="D22" s="35">
        <f>D52+D43+D68</f>
        <v>138759.03999999998</v>
      </c>
      <c r="E22" s="35">
        <f>E52+E43+E68</f>
        <v>54096.399999999994</v>
      </c>
      <c r="F22" s="35">
        <f>F52+F43</f>
        <v>0</v>
      </c>
      <c r="G22" s="27"/>
      <c r="H22" s="30"/>
    </row>
    <row r="23" spans="1:8" s="7" customFormat="1" ht="12.75">
      <c r="A23" s="3" t="s">
        <v>129</v>
      </c>
      <c r="B23" s="3" t="s">
        <v>130</v>
      </c>
      <c r="C23" s="34">
        <f>C55</f>
        <v>3333915.68</v>
      </c>
      <c r="D23" s="34">
        <f>D55</f>
        <v>1681783.92</v>
      </c>
      <c r="E23" s="35"/>
      <c r="F23" s="35"/>
      <c r="G23" s="27"/>
      <c r="H23" s="30"/>
    </row>
    <row r="24" spans="1:8" s="7" customFormat="1" ht="44.25" customHeight="1">
      <c r="A24" s="26" t="s">
        <v>11</v>
      </c>
      <c r="B24" s="23" t="s">
        <v>12</v>
      </c>
      <c r="C24" s="31">
        <f>C25</f>
        <v>6757287</v>
      </c>
      <c r="D24" s="31">
        <f>D25</f>
        <v>6913987</v>
      </c>
      <c r="E24" s="31">
        <f>E25</f>
        <v>2689235.5</v>
      </c>
      <c r="F24" s="31">
        <f>F25</f>
        <v>2516388.1</v>
      </c>
      <c r="G24" s="28">
        <f t="shared" si="0"/>
        <v>38.89558224509245</v>
      </c>
      <c r="H24" s="33">
        <f t="shared" si="1"/>
        <v>4224751.5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6757287</v>
      </c>
      <c r="D25" s="31">
        <f>D26+D27</f>
        <v>6913987</v>
      </c>
      <c r="E25" s="31">
        <f>E26+E27</f>
        <v>2689235.5</v>
      </c>
      <c r="F25" s="31">
        <f>F26+F27</f>
        <v>2516388.1</v>
      </c>
      <c r="G25" s="28"/>
      <c r="H25" s="33"/>
    </row>
    <row r="26" spans="1:8" s="7" customFormat="1" ht="12.75">
      <c r="A26" s="3" t="s">
        <v>114</v>
      </c>
      <c r="B26" s="3" t="s">
        <v>287</v>
      </c>
      <c r="C26" s="32">
        <v>5208477</v>
      </c>
      <c r="D26" s="32">
        <v>5320677</v>
      </c>
      <c r="E26" s="32">
        <v>2071345.59</v>
      </c>
      <c r="F26" s="41">
        <v>1917965.05</v>
      </c>
      <c r="G26" s="27">
        <f t="shared" si="0"/>
        <v>38.93011340474154</v>
      </c>
      <c r="H26" s="30">
        <f t="shared" si="1"/>
        <v>3249331.41</v>
      </c>
    </row>
    <row r="27" spans="1:8" s="7" customFormat="1" ht="12.75">
      <c r="A27" s="3" t="s">
        <v>116</v>
      </c>
      <c r="B27" s="3" t="s">
        <v>288</v>
      </c>
      <c r="C27" s="32">
        <v>1548810</v>
      </c>
      <c r="D27" s="32">
        <v>1593310</v>
      </c>
      <c r="E27" s="30">
        <v>617889.91</v>
      </c>
      <c r="F27" s="41">
        <v>598423.05</v>
      </c>
      <c r="G27" s="27">
        <f t="shared" si="0"/>
        <v>38.78026937632978</v>
      </c>
      <c r="H27" s="30">
        <f t="shared" si="1"/>
        <v>975420.09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290787.5</v>
      </c>
      <c r="F28" s="31">
        <f>F29+F32+F33+F34</f>
        <v>238295.49000000002</v>
      </c>
      <c r="G28" s="28">
        <f t="shared" si="0"/>
        <v>40.840941011235955</v>
      </c>
      <c r="H28" s="33">
        <f t="shared" si="1"/>
        <v>421212.5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144700.55</v>
      </c>
      <c r="F29" s="31">
        <f>F30+F31</f>
        <v>153749.91</v>
      </c>
      <c r="G29" s="27">
        <f>E29/D29*100</f>
        <v>39.04494063680517</v>
      </c>
      <c r="H29" s="30">
        <f>D29-E29</f>
        <v>225899.45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108269.65</v>
      </c>
      <c r="F30" s="30">
        <v>108053.11</v>
      </c>
      <c r="G30" s="27">
        <f t="shared" si="0"/>
        <v>38.042744202389315</v>
      </c>
      <c r="H30" s="30">
        <f t="shared" si="1"/>
        <v>176330.35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36430.9</v>
      </c>
      <c r="F31" s="30">
        <v>45696.8</v>
      </c>
      <c r="G31" s="27">
        <f t="shared" si="0"/>
        <v>42.36151162790698</v>
      </c>
      <c r="H31" s="30">
        <f t="shared" si="1"/>
        <v>49569.1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5357.66</v>
      </c>
      <c r="F32" s="34"/>
      <c r="G32" s="27">
        <f t="shared" si="0"/>
        <v>22.323583333333332</v>
      </c>
      <c r="H32" s="30">
        <f t="shared" si="1"/>
        <v>18642.34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140254.18</v>
      </c>
      <c r="F33" s="34">
        <v>83830.88</v>
      </c>
      <c r="G33" s="27">
        <f t="shared" si="0"/>
        <v>44.32812262958281</v>
      </c>
      <c r="H33" s="30">
        <f t="shared" si="1"/>
        <v>176145.82</v>
      </c>
    </row>
    <row r="34" spans="1:8" ht="14.25" customHeight="1">
      <c r="A34" s="5" t="s">
        <v>125</v>
      </c>
      <c r="B34" s="3" t="s">
        <v>294</v>
      </c>
      <c r="C34" s="34">
        <v>1000</v>
      </c>
      <c r="D34" s="34">
        <v>1000</v>
      </c>
      <c r="E34" s="34">
        <v>475.11</v>
      </c>
      <c r="F34" s="34">
        <v>714.7</v>
      </c>
      <c r="G34" s="27">
        <f t="shared" si="0"/>
        <v>47.511</v>
      </c>
      <c r="H34" s="30">
        <f t="shared" si="1"/>
        <v>524.89</v>
      </c>
    </row>
    <row r="35" spans="1:8" ht="63.75" customHeight="1">
      <c r="A35" s="26" t="s">
        <v>15</v>
      </c>
      <c r="B35" s="23" t="s">
        <v>16</v>
      </c>
      <c r="C35" s="31">
        <f>C36+C40+C41+C42</f>
        <v>27790204.68</v>
      </c>
      <c r="D35" s="31">
        <f>D36+D40+D41+D42+D43</f>
        <v>31643449.779999997</v>
      </c>
      <c r="E35" s="31">
        <f>E36+E40+E41+E42+E43</f>
        <v>11962570.42</v>
      </c>
      <c r="F35" s="31">
        <f>F36+F40+F41+F42+F43</f>
        <v>10486692.559999999</v>
      </c>
      <c r="G35" s="28">
        <f t="shared" si="0"/>
        <v>37.80425491900966</v>
      </c>
      <c r="H35" s="33">
        <f t="shared" si="1"/>
        <v>19680879.36</v>
      </c>
    </row>
    <row r="36" spans="1:8" ht="25.5">
      <c r="A36" s="17" t="s">
        <v>127</v>
      </c>
      <c r="B36" s="3" t="s">
        <v>295</v>
      </c>
      <c r="C36" s="34">
        <f>C37+C39+C38</f>
        <v>20979871.5</v>
      </c>
      <c r="D36" s="34">
        <f>D37+D39+D38</f>
        <v>21613275.56</v>
      </c>
      <c r="E36" s="34">
        <f>E37+E39+E38</f>
        <v>8149393.55</v>
      </c>
      <c r="F36" s="34">
        <f>F37+F39+F38</f>
        <v>7972691.93</v>
      </c>
      <c r="G36" s="27">
        <f t="shared" si="0"/>
        <v>37.70549969335606</v>
      </c>
      <c r="H36" s="30">
        <f t="shared" si="1"/>
        <v>13463882.009999998</v>
      </c>
    </row>
    <row r="37" spans="1:8" ht="14.25" customHeight="1">
      <c r="A37" s="3" t="s">
        <v>114</v>
      </c>
      <c r="B37" s="3" t="s">
        <v>296</v>
      </c>
      <c r="C37" s="35">
        <v>16108659</v>
      </c>
      <c r="D37" s="35">
        <v>16405648.29</v>
      </c>
      <c r="E37" s="34">
        <v>6033473.17</v>
      </c>
      <c r="F37" s="25">
        <v>5974343.01</v>
      </c>
      <c r="G37" s="27">
        <f t="shared" si="0"/>
        <v>36.776804325847216</v>
      </c>
      <c r="H37" s="30">
        <f t="shared" si="1"/>
        <v>10372175.12</v>
      </c>
    </row>
    <row r="38" spans="1:8" ht="14.25" customHeight="1">
      <c r="A38" s="5" t="s">
        <v>117</v>
      </c>
      <c r="B38" s="3" t="s">
        <v>297</v>
      </c>
      <c r="C38" s="35">
        <v>29942.5</v>
      </c>
      <c r="D38" s="35">
        <v>255162.5</v>
      </c>
      <c r="E38" s="34">
        <v>224620</v>
      </c>
      <c r="F38" s="42">
        <v>3000</v>
      </c>
      <c r="G38" s="27">
        <f t="shared" si="0"/>
        <v>88.03017684808701</v>
      </c>
      <c r="H38" s="30">
        <f t="shared" si="1"/>
        <v>30542.5</v>
      </c>
    </row>
    <row r="39" spans="1:8" ht="13.5" customHeight="1">
      <c r="A39" s="3" t="s">
        <v>116</v>
      </c>
      <c r="B39" s="3" t="s">
        <v>298</v>
      </c>
      <c r="C39" s="34">
        <v>4841270</v>
      </c>
      <c r="D39" s="34">
        <v>4952464.77</v>
      </c>
      <c r="E39" s="34">
        <v>1891300.38</v>
      </c>
      <c r="F39" s="11">
        <v>1995348.92</v>
      </c>
      <c r="G39" s="27">
        <f t="shared" si="0"/>
        <v>38.189072872496176</v>
      </c>
      <c r="H39" s="30">
        <f t="shared" si="1"/>
        <v>3061164.3899999997</v>
      </c>
    </row>
    <row r="40" spans="1:8" ht="25.5">
      <c r="A40" s="13" t="s">
        <v>119</v>
      </c>
      <c r="B40" s="3" t="s">
        <v>299</v>
      </c>
      <c r="C40" s="34">
        <v>1639840</v>
      </c>
      <c r="D40" s="34">
        <v>2376312</v>
      </c>
      <c r="E40" s="34">
        <v>707159.73</v>
      </c>
      <c r="F40" s="34"/>
      <c r="G40" s="27">
        <f t="shared" si="0"/>
        <v>29.758707189964955</v>
      </c>
      <c r="H40" s="30">
        <f t="shared" si="1"/>
        <v>1669152.27</v>
      </c>
    </row>
    <row r="41" spans="1:8" ht="25.5">
      <c r="A41" s="13" t="s">
        <v>121</v>
      </c>
      <c r="B41" s="3" t="s">
        <v>300</v>
      </c>
      <c r="C41" s="3">
        <v>5059183.18</v>
      </c>
      <c r="D41" s="3">
        <v>7448226.18</v>
      </c>
      <c r="E41" s="34">
        <v>3055038.98</v>
      </c>
      <c r="F41" s="34">
        <v>2481291.51</v>
      </c>
      <c r="G41" s="27">
        <f t="shared" si="0"/>
        <v>41.01700064108418</v>
      </c>
      <c r="H41" s="30">
        <f t="shared" si="1"/>
        <v>4393187.199999999</v>
      </c>
    </row>
    <row r="42" spans="1:8" ht="12.75">
      <c r="A42" s="5" t="s">
        <v>125</v>
      </c>
      <c r="B42" s="3" t="s">
        <v>301</v>
      </c>
      <c r="C42" s="3">
        <v>111310</v>
      </c>
      <c r="D42" s="34">
        <v>85377</v>
      </c>
      <c r="E42" s="34">
        <v>13634.92</v>
      </c>
      <c r="F42" s="41">
        <v>32709.12</v>
      </c>
      <c r="G42" s="27">
        <f t="shared" si="0"/>
        <v>15.970249598838096</v>
      </c>
      <c r="H42" s="30">
        <f t="shared" si="1"/>
        <v>71742.08</v>
      </c>
    </row>
    <row r="43" spans="1:8" ht="12.75">
      <c r="A43" s="3" t="s">
        <v>345</v>
      </c>
      <c r="B43" s="3" t="s">
        <v>356</v>
      </c>
      <c r="C43" s="3"/>
      <c r="D43" s="34">
        <v>120259.04</v>
      </c>
      <c r="E43" s="34">
        <v>37343.24</v>
      </c>
      <c r="F43" s="34"/>
      <c r="G43" s="27">
        <f t="shared" si="0"/>
        <v>31.052335026123608</v>
      </c>
      <c r="H43" s="30">
        <f t="shared" si="1"/>
        <v>82915.79999999999</v>
      </c>
    </row>
    <row r="44" spans="1:8" ht="51" customHeight="1">
      <c r="A44" s="26" t="s">
        <v>17</v>
      </c>
      <c r="B44" s="23" t="s">
        <v>18</v>
      </c>
      <c r="C44" s="31">
        <f>C45+C49+C50+C51</f>
        <v>6690700</v>
      </c>
      <c r="D44" s="31">
        <f>D45+D49+D50+D51+D52</f>
        <v>7917700</v>
      </c>
      <c r="E44" s="31">
        <f>E45+E49+E50+E51+E52</f>
        <v>2689283.08</v>
      </c>
      <c r="F44" s="31">
        <f>F45+F49+F50+F51+F52</f>
        <v>2618546.92</v>
      </c>
      <c r="G44" s="28">
        <f t="shared" si="0"/>
        <v>33.96545815072559</v>
      </c>
      <c r="H44" s="33">
        <f t="shared" si="1"/>
        <v>5228416.92</v>
      </c>
    </row>
    <row r="45" spans="1:8" ht="25.5">
      <c r="A45" s="17" t="s">
        <v>127</v>
      </c>
      <c r="B45" s="3" t="s">
        <v>302</v>
      </c>
      <c r="C45" s="33">
        <f>C46+C47+C48</f>
        <v>5028700</v>
      </c>
      <c r="D45" s="33">
        <f>D46+D47+D48</f>
        <v>5085260</v>
      </c>
      <c r="E45" s="33">
        <f>E46+E47+E48</f>
        <v>2127590.67</v>
      </c>
      <c r="F45" s="33">
        <f>F46+F47+F48</f>
        <v>1976984.96</v>
      </c>
      <c r="G45" s="28">
        <f t="shared" si="0"/>
        <v>41.83838525463791</v>
      </c>
      <c r="H45" s="33">
        <f t="shared" si="1"/>
        <v>2957669.33</v>
      </c>
    </row>
    <row r="46" spans="1:8" ht="13.5" customHeight="1">
      <c r="A46" s="3" t="s">
        <v>114</v>
      </c>
      <c r="B46" s="3" t="s">
        <v>303</v>
      </c>
      <c r="C46" s="3">
        <v>3851600</v>
      </c>
      <c r="D46" s="34">
        <v>3893160</v>
      </c>
      <c r="E46" s="34">
        <v>1540148.12</v>
      </c>
      <c r="F46" s="34">
        <v>1490342.57</v>
      </c>
      <c r="G46" s="27">
        <f t="shared" si="0"/>
        <v>39.56036022151672</v>
      </c>
      <c r="H46" s="30">
        <f t="shared" si="1"/>
        <v>2353011.88</v>
      </c>
    </row>
    <row r="47" spans="1:8" ht="13.5" customHeight="1">
      <c r="A47" s="5" t="s">
        <v>117</v>
      </c>
      <c r="B47" s="3" t="s">
        <v>304</v>
      </c>
      <c r="C47" s="3">
        <v>10000</v>
      </c>
      <c r="D47" s="34">
        <v>10000</v>
      </c>
      <c r="E47" s="34">
        <v>287.5</v>
      </c>
      <c r="F47" s="34">
        <v>1178.66</v>
      </c>
      <c r="G47" s="27">
        <f t="shared" si="0"/>
        <v>2.875</v>
      </c>
      <c r="H47" s="30">
        <f t="shared" si="1"/>
        <v>9712.5</v>
      </c>
    </row>
    <row r="48" spans="1:8" ht="12.75">
      <c r="A48" s="3" t="s">
        <v>116</v>
      </c>
      <c r="B48" s="3" t="s">
        <v>305</v>
      </c>
      <c r="C48" s="3">
        <v>1167100</v>
      </c>
      <c r="D48" s="34">
        <v>1182100</v>
      </c>
      <c r="E48" s="34">
        <v>587155.05</v>
      </c>
      <c r="F48" s="34">
        <v>485463.73</v>
      </c>
      <c r="G48" s="27">
        <f t="shared" si="0"/>
        <v>49.670505879367234</v>
      </c>
      <c r="H48" s="30">
        <f t="shared" si="1"/>
        <v>594944.95</v>
      </c>
    </row>
    <row r="49" spans="1:8" ht="25.5">
      <c r="A49" s="13" t="s">
        <v>119</v>
      </c>
      <c r="B49" s="3" t="s">
        <v>306</v>
      </c>
      <c r="C49" s="3">
        <v>1020000</v>
      </c>
      <c r="D49" s="34">
        <v>2092840</v>
      </c>
      <c r="E49" s="34">
        <v>283107.09</v>
      </c>
      <c r="F49" s="3"/>
      <c r="G49" s="27">
        <f t="shared" si="0"/>
        <v>13.527412033409147</v>
      </c>
      <c r="H49" s="30">
        <f t="shared" si="1"/>
        <v>1809732.91</v>
      </c>
    </row>
    <row r="50" spans="1:8" ht="27" customHeight="1">
      <c r="A50" s="13" t="s">
        <v>121</v>
      </c>
      <c r="B50" s="3" t="s">
        <v>307</v>
      </c>
      <c r="C50" s="3">
        <v>640000</v>
      </c>
      <c r="D50" s="35">
        <v>722600</v>
      </c>
      <c r="E50" s="35">
        <v>264648.66</v>
      </c>
      <c r="F50" s="3">
        <v>641407.33</v>
      </c>
      <c r="G50" s="27">
        <f t="shared" si="0"/>
        <v>36.62450318295045</v>
      </c>
      <c r="H50" s="30">
        <f t="shared" si="1"/>
        <v>457951.34</v>
      </c>
    </row>
    <row r="51" spans="1:8" ht="13.5" customHeight="1">
      <c r="A51" s="5" t="s">
        <v>125</v>
      </c>
      <c r="B51" s="3" t="s">
        <v>308</v>
      </c>
      <c r="C51" s="35">
        <v>2000</v>
      </c>
      <c r="D51" s="35">
        <v>2000</v>
      </c>
      <c r="E51" s="35">
        <v>7.31</v>
      </c>
      <c r="F51" s="34">
        <v>154.63</v>
      </c>
      <c r="G51" s="27">
        <f t="shared" si="0"/>
        <v>0.3655</v>
      </c>
      <c r="H51" s="30">
        <f t="shared" si="1"/>
        <v>1992.69</v>
      </c>
    </row>
    <row r="52" spans="1:8" ht="13.5" customHeight="1">
      <c r="A52" s="3" t="s">
        <v>345</v>
      </c>
      <c r="B52" s="3" t="s">
        <v>348</v>
      </c>
      <c r="C52" s="35"/>
      <c r="D52" s="35">
        <v>15000</v>
      </c>
      <c r="E52" s="35">
        <v>13929.35</v>
      </c>
      <c r="F52" s="11"/>
      <c r="G52" s="27"/>
      <c r="H52" s="30"/>
    </row>
    <row r="53" spans="1:8" ht="26.25" customHeight="1">
      <c r="A53" s="24" t="s">
        <v>19</v>
      </c>
      <c r="B53" s="23" t="s">
        <v>20</v>
      </c>
      <c r="C53" s="31">
        <f>C54</f>
        <v>20000</v>
      </c>
      <c r="D53" s="31">
        <f>D54</f>
        <v>20000</v>
      </c>
      <c r="E53" s="31">
        <f>E54</f>
        <v>0</v>
      </c>
      <c r="F53" s="31">
        <f>F54</f>
        <v>0</v>
      </c>
      <c r="G53" s="28">
        <f t="shared" si="0"/>
        <v>0</v>
      </c>
      <c r="H53" s="33">
        <f t="shared" si="1"/>
        <v>20000</v>
      </c>
    </row>
    <row r="54" spans="1:8" ht="25.5">
      <c r="A54" s="13" t="s">
        <v>121</v>
      </c>
      <c r="B54" s="3" t="s">
        <v>309</v>
      </c>
      <c r="C54" s="34">
        <v>20000</v>
      </c>
      <c r="D54" s="34">
        <v>20000</v>
      </c>
      <c r="E54" s="34"/>
      <c r="F54" s="34"/>
      <c r="G54" s="27">
        <f t="shared" si="0"/>
        <v>0</v>
      </c>
      <c r="H54" s="30">
        <f t="shared" si="1"/>
        <v>20000</v>
      </c>
    </row>
    <row r="55" spans="1:8" ht="12.75">
      <c r="A55" s="23" t="s">
        <v>21</v>
      </c>
      <c r="B55" s="23" t="s">
        <v>22</v>
      </c>
      <c r="C55" s="31">
        <f>C56</f>
        <v>3333915.68</v>
      </c>
      <c r="D55" s="31">
        <f>D56</f>
        <v>1681783.92</v>
      </c>
      <c r="E55" s="31">
        <f>E56</f>
        <v>0</v>
      </c>
      <c r="F55" s="31">
        <f>F56</f>
        <v>0</v>
      </c>
      <c r="G55" s="27">
        <f t="shared" si="0"/>
        <v>0</v>
      </c>
      <c r="H55" s="33">
        <f t="shared" si="1"/>
        <v>1681783.92</v>
      </c>
    </row>
    <row r="56" spans="1:8" ht="12.75">
      <c r="A56" s="3" t="s">
        <v>129</v>
      </c>
      <c r="B56" s="3" t="s">
        <v>310</v>
      </c>
      <c r="C56" s="3">
        <v>3333915.68</v>
      </c>
      <c r="D56" s="3">
        <v>1681783.92</v>
      </c>
      <c r="E56" s="34">
        <v>0</v>
      </c>
      <c r="F56" s="34">
        <v>0</v>
      </c>
      <c r="G56" s="27">
        <f t="shared" si="0"/>
        <v>0</v>
      </c>
      <c r="H56" s="30">
        <f t="shared" si="1"/>
        <v>1681783.92</v>
      </c>
    </row>
    <row r="57" spans="1:8" ht="12.75">
      <c r="A57" s="23" t="s">
        <v>23</v>
      </c>
      <c r="B57" s="23" t="s">
        <v>24</v>
      </c>
      <c r="C57" s="31">
        <f>C61+C65+C66+C67+C58</f>
        <v>11245600</v>
      </c>
      <c r="D57" s="31">
        <f>D61+D65+D66+D67+D58+D68</f>
        <v>10517390.5</v>
      </c>
      <c r="E57" s="31">
        <f>E61+E65+E66+E67+E58+E68</f>
        <v>4136512.5300000003</v>
      </c>
      <c r="F57" s="31">
        <f>F61+F65+F66+F67+F58+F69</f>
        <v>3665901.06</v>
      </c>
      <c r="G57" s="28">
        <f t="shared" si="0"/>
        <v>39.33021722451021</v>
      </c>
      <c r="H57" s="33">
        <f t="shared" si="1"/>
        <v>6380877.97</v>
      </c>
    </row>
    <row r="58" spans="1:8" ht="25.5">
      <c r="A58" s="17" t="s">
        <v>127</v>
      </c>
      <c r="B58" s="3" t="s">
        <v>311</v>
      </c>
      <c r="C58" s="39">
        <f>C59+C60</f>
        <v>544314</v>
      </c>
      <c r="D58" s="39">
        <f>D59+D60</f>
        <v>545114</v>
      </c>
      <c r="E58" s="39">
        <f>E59+E60</f>
        <v>239183.99000000002</v>
      </c>
      <c r="F58" s="39">
        <f>F59+F60</f>
        <v>139505.71</v>
      </c>
      <c r="G58" s="27">
        <f>E58/D58*100</f>
        <v>43.87779253513944</v>
      </c>
      <c r="H58" s="30">
        <f>D58-E58</f>
        <v>305930.01</v>
      </c>
    </row>
    <row r="59" spans="1:8" ht="12.75">
      <c r="A59" s="3" t="s">
        <v>114</v>
      </c>
      <c r="B59" s="3" t="s">
        <v>312</v>
      </c>
      <c r="C59" s="39">
        <v>418003</v>
      </c>
      <c r="D59" s="39">
        <v>418617</v>
      </c>
      <c r="E59" s="39">
        <v>183446.26</v>
      </c>
      <c r="F59" s="34">
        <v>118203.48</v>
      </c>
      <c r="G59" s="27">
        <f>E59/D59*100</f>
        <v>43.82198047379825</v>
      </c>
      <c r="H59" s="30">
        <f>D59-E59</f>
        <v>235170.74</v>
      </c>
    </row>
    <row r="60" spans="1:8" ht="12.75">
      <c r="A60" s="3" t="s">
        <v>116</v>
      </c>
      <c r="B60" s="3" t="s">
        <v>313</v>
      </c>
      <c r="C60" s="39">
        <v>126311</v>
      </c>
      <c r="D60" s="39">
        <v>126497</v>
      </c>
      <c r="E60" s="39">
        <v>55737.73</v>
      </c>
      <c r="F60" s="34">
        <v>21302.23</v>
      </c>
      <c r="G60" s="27">
        <f>E60/D60*100</f>
        <v>44.06249160059132</v>
      </c>
      <c r="H60" s="30">
        <f>D60-E60</f>
        <v>70759.26999999999</v>
      </c>
    </row>
    <row r="61" spans="1:8" s="2" customFormat="1" ht="25.5">
      <c r="A61" s="17" t="s">
        <v>131</v>
      </c>
      <c r="B61" s="3" t="s">
        <v>314</v>
      </c>
      <c r="C61" s="34">
        <f>C62+C63+C64</f>
        <v>6017000</v>
      </c>
      <c r="D61" s="34">
        <f>D62+D63+D64</f>
        <v>6002000</v>
      </c>
      <c r="E61" s="34">
        <f>E62+E63+E64</f>
        <v>2011341.2</v>
      </c>
      <c r="F61" s="34">
        <f>F62+F63+F64</f>
        <v>0</v>
      </c>
      <c r="G61" s="27">
        <f t="shared" si="0"/>
        <v>33.51118293902032</v>
      </c>
      <c r="H61" s="30">
        <f t="shared" si="1"/>
        <v>3990658.8</v>
      </c>
    </row>
    <row r="62" spans="1:8" s="2" customFormat="1" ht="12.75">
      <c r="A62" s="3" t="s">
        <v>132</v>
      </c>
      <c r="B62" s="3" t="s">
        <v>315</v>
      </c>
      <c r="C62" s="3">
        <v>4621000</v>
      </c>
      <c r="D62" s="34">
        <v>4621000</v>
      </c>
      <c r="E62" s="34">
        <v>1522388.16</v>
      </c>
      <c r="F62" s="3"/>
      <c r="G62" s="27">
        <f t="shared" si="0"/>
        <v>32.944993724302094</v>
      </c>
      <c r="H62" s="30">
        <f t="shared" si="1"/>
        <v>3098611.84</v>
      </c>
    </row>
    <row r="63" spans="1:8" s="2" customFormat="1" ht="12.75">
      <c r="A63" s="5" t="s">
        <v>133</v>
      </c>
      <c r="B63" s="3" t="s">
        <v>316</v>
      </c>
      <c r="C63" s="3">
        <v>5000</v>
      </c>
      <c r="D63" s="34">
        <v>5000</v>
      </c>
      <c r="E63" s="34">
        <v>200</v>
      </c>
      <c r="F63" s="3"/>
      <c r="G63" s="27">
        <f t="shared" si="0"/>
        <v>4</v>
      </c>
      <c r="H63" s="30">
        <f t="shared" si="1"/>
        <v>4800</v>
      </c>
    </row>
    <row r="64" spans="1:8" s="2" customFormat="1" ht="25.5">
      <c r="A64" s="17" t="s">
        <v>134</v>
      </c>
      <c r="B64" s="3" t="s">
        <v>317</v>
      </c>
      <c r="C64" s="3">
        <v>1391000</v>
      </c>
      <c r="D64" s="34">
        <v>1376000</v>
      </c>
      <c r="E64" s="34">
        <v>488753.04</v>
      </c>
      <c r="F64" s="3"/>
      <c r="G64" s="27">
        <f t="shared" si="0"/>
        <v>35.51984302325582</v>
      </c>
      <c r="H64" s="30">
        <f t="shared" si="1"/>
        <v>887246.96</v>
      </c>
    </row>
    <row r="65" spans="1:8" s="2" customFormat="1" ht="25.5">
      <c r="A65" s="13" t="s">
        <v>119</v>
      </c>
      <c r="B65" s="3" t="s">
        <v>318</v>
      </c>
      <c r="C65" s="3">
        <v>1061200</v>
      </c>
      <c r="D65" s="34">
        <v>67186</v>
      </c>
      <c r="E65" s="34">
        <v>9083.31</v>
      </c>
      <c r="F65" s="3"/>
      <c r="G65" s="27">
        <f t="shared" si="0"/>
        <v>13.519646950257494</v>
      </c>
      <c r="H65" s="30">
        <f t="shared" si="1"/>
        <v>58102.69</v>
      </c>
    </row>
    <row r="66" spans="1:8" ht="25.5">
      <c r="A66" s="13" t="s">
        <v>121</v>
      </c>
      <c r="B66" s="3" t="s">
        <v>319</v>
      </c>
      <c r="C66" s="34">
        <v>3618086</v>
      </c>
      <c r="D66" s="34">
        <v>3883090.5</v>
      </c>
      <c r="E66" s="34">
        <v>1863694.93</v>
      </c>
      <c r="F66" s="11">
        <v>52395.35</v>
      </c>
      <c r="G66" s="27">
        <f t="shared" si="0"/>
        <v>47.99514536166489</v>
      </c>
      <c r="H66" s="30">
        <f t="shared" si="1"/>
        <v>2019395.57</v>
      </c>
    </row>
    <row r="67" spans="1:8" ht="12.75">
      <c r="A67" s="5" t="s">
        <v>125</v>
      </c>
      <c r="B67" s="3" t="s">
        <v>320</v>
      </c>
      <c r="C67" s="34">
        <v>5000</v>
      </c>
      <c r="D67" s="34">
        <v>16500</v>
      </c>
      <c r="E67" s="34">
        <v>10385.29</v>
      </c>
      <c r="F67" s="11"/>
      <c r="G67" s="27"/>
      <c r="H67" s="30"/>
    </row>
    <row r="68" spans="1:8" ht="12.75">
      <c r="A68" s="3" t="s">
        <v>345</v>
      </c>
      <c r="B68" s="3" t="s">
        <v>365</v>
      </c>
      <c r="C68" s="34"/>
      <c r="D68" s="34">
        <v>3500</v>
      </c>
      <c r="E68" s="34">
        <v>2823.81</v>
      </c>
      <c r="F68" s="11"/>
      <c r="G68" s="27"/>
      <c r="H68" s="30"/>
    </row>
    <row r="69" spans="1:8" ht="51">
      <c r="A69" s="17" t="s">
        <v>170</v>
      </c>
      <c r="B69" s="3" t="s">
        <v>321</v>
      </c>
      <c r="C69" s="34"/>
      <c r="D69" s="34"/>
      <c r="E69" s="34"/>
      <c r="F69" s="34">
        <v>3474000</v>
      </c>
      <c r="G69" s="27"/>
      <c r="H69" s="30">
        <f>D69-E69</f>
        <v>0</v>
      </c>
    </row>
    <row r="70" spans="1:8" ht="12.75">
      <c r="A70" s="1" t="s">
        <v>25</v>
      </c>
      <c r="B70" s="1" t="s">
        <v>322</v>
      </c>
      <c r="C70" s="33">
        <f>C71+C72+C73</f>
        <v>1371600</v>
      </c>
      <c r="D70" s="33">
        <f>D71+D72+D73</f>
        <v>1371600</v>
      </c>
      <c r="E70" s="33">
        <f>E71+E72+E73</f>
        <v>330723.58999999997</v>
      </c>
      <c r="F70" s="33">
        <f>F71+F72+F73</f>
        <v>404756.38</v>
      </c>
      <c r="G70" s="28">
        <f t="shared" si="0"/>
        <v>24.112247739865847</v>
      </c>
      <c r="H70" s="33">
        <f t="shared" si="1"/>
        <v>1040876.41</v>
      </c>
    </row>
    <row r="71" spans="1:8" ht="12.75">
      <c r="A71" s="3" t="s">
        <v>114</v>
      </c>
      <c r="B71" s="3" t="s">
        <v>327</v>
      </c>
      <c r="C71" s="34">
        <v>993543.08</v>
      </c>
      <c r="D71" s="34">
        <v>1025217.49</v>
      </c>
      <c r="E71" s="34">
        <v>257774.08</v>
      </c>
      <c r="F71" s="3">
        <v>314106.53</v>
      </c>
      <c r="G71" s="27">
        <f>E71/D71*100</f>
        <v>25.143355679583657</v>
      </c>
      <c r="H71" s="30">
        <f>D71-E71</f>
        <v>767443.41</v>
      </c>
    </row>
    <row r="72" spans="1:8" ht="12.75">
      <c r="A72" s="3" t="s">
        <v>116</v>
      </c>
      <c r="B72" s="3" t="s">
        <v>328</v>
      </c>
      <c r="C72" s="34">
        <v>276671.36</v>
      </c>
      <c r="D72" s="34">
        <v>318223.31</v>
      </c>
      <c r="E72" s="34">
        <v>72949.51</v>
      </c>
      <c r="F72" s="3">
        <v>89549.85</v>
      </c>
      <c r="G72" s="27">
        <f>E72/D72*100</f>
        <v>22.92399950211064</v>
      </c>
      <c r="H72" s="30">
        <f>D72-E72</f>
        <v>245273.8</v>
      </c>
    </row>
    <row r="73" spans="1:8" ht="25.5">
      <c r="A73" s="13" t="s">
        <v>121</v>
      </c>
      <c r="B73" s="3" t="s">
        <v>329</v>
      </c>
      <c r="C73" s="34">
        <v>101385.56</v>
      </c>
      <c r="D73" s="34">
        <v>28159.2</v>
      </c>
      <c r="E73" s="34"/>
      <c r="F73" s="3">
        <v>1100</v>
      </c>
      <c r="G73" s="27">
        <f>E73/D73*100</f>
        <v>0</v>
      </c>
      <c r="H73" s="30">
        <f>D73-E73</f>
        <v>28159.2</v>
      </c>
    </row>
    <row r="74" spans="1:8" ht="25.5">
      <c r="A74" s="14" t="s">
        <v>26</v>
      </c>
      <c r="B74" s="1" t="s">
        <v>27</v>
      </c>
      <c r="C74" s="33">
        <f>C75+C79+C85+C83+C84</f>
        <v>3485467</v>
      </c>
      <c r="D74" s="33">
        <f>D75+D79+D85+D83+D84+D87</f>
        <v>4040465</v>
      </c>
      <c r="E74" s="33">
        <f>E75+E79+E85+E83+E84+E87</f>
        <v>1611179.34</v>
      </c>
      <c r="F74" s="33">
        <f>F75+F79+F85+F83+F84+F87+F86</f>
        <v>1717080.71</v>
      </c>
      <c r="G74" s="28">
        <f t="shared" si="0"/>
        <v>39.876087034536866</v>
      </c>
      <c r="H74" s="33">
        <f t="shared" si="1"/>
        <v>2429285.66</v>
      </c>
    </row>
    <row r="75" spans="1:8" ht="25.5">
      <c r="A75" s="17" t="s">
        <v>127</v>
      </c>
      <c r="B75" s="3" t="s">
        <v>128</v>
      </c>
      <c r="C75" s="34">
        <f>C76+C77+C78</f>
        <v>2536567</v>
      </c>
      <c r="D75" s="34">
        <f>D76+D77+D78</f>
        <v>2820067</v>
      </c>
      <c r="E75" s="34">
        <f>E76+E77+E78</f>
        <v>1119442.26</v>
      </c>
      <c r="F75" s="34">
        <f>F76+F77+F78</f>
        <v>1330680.71</v>
      </c>
      <c r="G75" s="27">
        <f t="shared" si="0"/>
        <v>39.69559092035757</v>
      </c>
      <c r="H75" s="30">
        <f t="shared" si="1"/>
        <v>1700624.74</v>
      </c>
    </row>
    <row r="76" spans="1:8" ht="12.75">
      <c r="A76" s="3" t="s">
        <v>114</v>
      </c>
      <c r="B76" s="3" t="s">
        <v>113</v>
      </c>
      <c r="C76" s="34">
        <f>C90+C106</f>
        <v>1944051</v>
      </c>
      <c r="D76" s="34">
        <f>D90+D106</f>
        <v>2163651</v>
      </c>
      <c r="E76" s="34">
        <f>E90+E106</f>
        <v>863668.02</v>
      </c>
      <c r="F76" s="34">
        <f>F90+F106</f>
        <v>884396.7100000001</v>
      </c>
      <c r="G76" s="27">
        <f t="shared" si="0"/>
        <v>39.91715946795486</v>
      </c>
      <c r="H76" s="30">
        <f t="shared" si="1"/>
        <v>1299982.98</v>
      </c>
    </row>
    <row r="77" spans="1:8" ht="12.75">
      <c r="A77" s="3" t="s">
        <v>116</v>
      </c>
      <c r="B77" s="3" t="s">
        <v>115</v>
      </c>
      <c r="C77" s="34">
        <f>C92+C107</f>
        <v>592516</v>
      </c>
      <c r="D77" s="34">
        <f>D92+D107</f>
        <v>656416</v>
      </c>
      <c r="E77" s="34">
        <f>E92+E107</f>
        <v>255774.24</v>
      </c>
      <c r="F77" s="34">
        <f>F92+F107</f>
        <v>259654</v>
      </c>
      <c r="G77" s="27">
        <f t="shared" si="0"/>
        <v>38.965265928923124</v>
      </c>
      <c r="H77" s="30">
        <f t="shared" si="1"/>
        <v>400641.76</v>
      </c>
    </row>
    <row r="78" spans="1:8" ht="12.75">
      <c r="A78" s="5" t="s">
        <v>117</v>
      </c>
      <c r="B78" s="3" t="s">
        <v>118</v>
      </c>
      <c r="C78" s="34"/>
      <c r="D78" s="34"/>
      <c r="E78" s="34"/>
      <c r="F78" s="34">
        <f>F91</f>
        <v>186630</v>
      </c>
      <c r="G78" s="27"/>
      <c r="H78" s="30">
        <f>D78-E78</f>
        <v>0</v>
      </c>
    </row>
    <row r="79" spans="1:8" ht="25.5">
      <c r="A79" s="17" t="s">
        <v>131</v>
      </c>
      <c r="B79" s="3" t="s">
        <v>138</v>
      </c>
      <c r="C79" s="34">
        <f>C80+C81+C82</f>
        <v>657000</v>
      </c>
      <c r="D79" s="34">
        <f>D80+D81+D82</f>
        <v>657000</v>
      </c>
      <c r="E79" s="34">
        <f>E80+E81+E82</f>
        <v>242253.24</v>
      </c>
      <c r="F79" s="34">
        <f>F80+F81+F82</f>
        <v>0</v>
      </c>
      <c r="G79" s="27">
        <f aca="true" t="shared" si="3" ref="G79:G163">E79/D79*100</f>
        <v>36.87263926940639</v>
      </c>
      <c r="H79" s="30">
        <f aca="true" t="shared" si="4" ref="H79:H163">D79-E79</f>
        <v>414746.76</v>
      </c>
    </row>
    <row r="80" spans="1:8" ht="12.75">
      <c r="A80" s="3" t="s">
        <v>132</v>
      </c>
      <c r="B80" s="3" t="s">
        <v>135</v>
      </c>
      <c r="C80" s="34">
        <f>C98</f>
        <v>504000</v>
      </c>
      <c r="D80" s="34">
        <f aca="true" t="shared" si="5" ref="D80:E82">D98</f>
        <v>504000</v>
      </c>
      <c r="E80" s="34">
        <f t="shared" si="5"/>
        <v>177100.06</v>
      </c>
      <c r="F80" s="34">
        <f>F98</f>
        <v>0</v>
      </c>
      <c r="G80" s="27">
        <f t="shared" si="3"/>
        <v>35.1389007936508</v>
      </c>
      <c r="H80" s="30">
        <f t="shared" si="4"/>
        <v>326899.94</v>
      </c>
    </row>
    <row r="81" spans="1:8" ht="12.75">
      <c r="A81" s="5" t="s">
        <v>133</v>
      </c>
      <c r="B81" s="3" t="s">
        <v>136</v>
      </c>
      <c r="C81" s="34">
        <f>C99</f>
        <v>6000</v>
      </c>
      <c r="D81" s="34">
        <f t="shared" si="5"/>
        <v>6000</v>
      </c>
      <c r="E81" s="34">
        <f t="shared" si="5"/>
        <v>0</v>
      </c>
      <c r="F81" s="34">
        <f>F99</f>
        <v>0</v>
      </c>
      <c r="G81" s="27">
        <f t="shared" si="3"/>
        <v>0</v>
      </c>
      <c r="H81" s="30">
        <f t="shared" si="4"/>
        <v>6000</v>
      </c>
    </row>
    <row r="82" spans="1:8" ht="25.5">
      <c r="A82" s="17" t="s">
        <v>134</v>
      </c>
      <c r="B82" s="3" t="s">
        <v>137</v>
      </c>
      <c r="C82" s="34">
        <f>C100</f>
        <v>147000</v>
      </c>
      <c r="D82" s="34">
        <f t="shared" si="5"/>
        <v>147000</v>
      </c>
      <c r="E82" s="34">
        <f t="shared" si="5"/>
        <v>65153.18</v>
      </c>
      <c r="F82" s="34">
        <f>F100</f>
        <v>0</v>
      </c>
      <c r="G82" s="27">
        <f t="shared" si="3"/>
        <v>44.321891156462584</v>
      </c>
      <c r="H82" s="30">
        <f t="shared" si="4"/>
        <v>81846.82</v>
      </c>
    </row>
    <row r="83" spans="1:8" ht="25.5">
      <c r="A83" s="13" t="s">
        <v>119</v>
      </c>
      <c r="B83" s="3" t="s">
        <v>120</v>
      </c>
      <c r="C83" s="34">
        <f>C101</f>
        <v>5000</v>
      </c>
      <c r="D83" s="34">
        <f>D101+D93</f>
        <v>25000</v>
      </c>
      <c r="E83" s="34">
        <f>E101+E93</f>
        <v>14069.84</v>
      </c>
      <c r="F83" s="34">
        <f>F101+F93</f>
        <v>0</v>
      </c>
      <c r="G83" s="27">
        <f t="shared" si="3"/>
        <v>56.27936</v>
      </c>
      <c r="H83" s="30">
        <f t="shared" si="4"/>
        <v>10930.16</v>
      </c>
    </row>
    <row r="84" spans="1:8" ht="25.5">
      <c r="A84" s="13" t="s">
        <v>121</v>
      </c>
      <c r="B84" s="3" t="s">
        <v>122</v>
      </c>
      <c r="C84" s="34">
        <f>C94+C102+C111+C108</f>
        <v>286900</v>
      </c>
      <c r="D84" s="34">
        <f>D94+D102+D111+D108</f>
        <v>398398</v>
      </c>
      <c r="E84" s="34">
        <f>E94+E102+E111+E108</f>
        <v>114164</v>
      </c>
      <c r="F84" s="34">
        <f>F94+F102+F111+F108</f>
        <v>95400</v>
      </c>
      <c r="G84" s="27">
        <f t="shared" si="3"/>
        <v>28.655766344208555</v>
      </c>
      <c r="H84" s="30">
        <f t="shared" si="4"/>
        <v>284234</v>
      </c>
    </row>
    <row r="85" spans="1:8" ht="12.75">
      <c r="A85" s="5" t="s">
        <v>139</v>
      </c>
      <c r="B85" s="3" t="s">
        <v>140</v>
      </c>
      <c r="C85" s="34">
        <f>C95</f>
        <v>0</v>
      </c>
      <c r="D85" s="34">
        <f>D95</f>
        <v>0</v>
      </c>
      <c r="E85" s="34">
        <f>E95</f>
        <v>0</v>
      </c>
      <c r="F85" s="34">
        <f>F95</f>
        <v>0</v>
      </c>
      <c r="G85" s="27"/>
      <c r="H85" s="30">
        <f t="shared" si="4"/>
        <v>0</v>
      </c>
    </row>
    <row r="86" spans="1:8" ht="51">
      <c r="A86" s="17" t="s">
        <v>170</v>
      </c>
      <c r="B86" s="3" t="s">
        <v>285</v>
      </c>
      <c r="C86" s="34"/>
      <c r="D86" s="34"/>
      <c r="E86" s="34"/>
      <c r="F86" s="34">
        <f>F103</f>
        <v>291000</v>
      </c>
      <c r="G86" s="27"/>
      <c r="H86" s="30">
        <f>D86-E86</f>
        <v>0</v>
      </c>
    </row>
    <row r="87" spans="1:8" ht="38.25">
      <c r="A87" s="13" t="s">
        <v>141</v>
      </c>
      <c r="B87" s="3" t="s">
        <v>142</v>
      </c>
      <c r="C87" s="34"/>
      <c r="D87" s="34">
        <f>D109+D104</f>
        <v>140000</v>
      </c>
      <c r="E87" s="34">
        <f>E109+E104</f>
        <v>121250</v>
      </c>
      <c r="F87" s="34">
        <f>F109+F104</f>
        <v>0</v>
      </c>
      <c r="G87" s="27"/>
      <c r="H87" s="30"/>
    </row>
    <row r="88" spans="1:8" ht="12.75">
      <c r="A88" s="23" t="s">
        <v>28</v>
      </c>
      <c r="B88" s="23" t="s">
        <v>29</v>
      </c>
      <c r="C88" s="31">
        <f>C89+C94+C95</f>
        <v>528000</v>
      </c>
      <c r="D88" s="31">
        <f>D89+D94+D95+D93</f>
        <v>669500</v>
      </c>
      <c r="E88" s="31">
        <f>E89+E94+E95+E93</f>
        <v>284498</v>
      </c>
      <c r="F88" s="31">
        <f>F89+F94+F95+F93+F91</f>
        <v>411342.73</v>
      </c>
      <c r="G88" s="28">
        <f t="shared" si="3"/>
        <v>42.4941000746826</v>
      </c>
      <c r="H88" s="33">
        <f t="shared" si="4"/>
        <v>385002</v>
      </c>
    </row>
    <row r="89" spans="1:8" ht="25.5">
      <c r="A89" s="17" t="s">
        <v>127</v>
      </c>
      <c r="B89" s="3" t="s">
        <v>268</v>
      </c>
      <c r="C89" s="34">
        <f>C90+C92</f>
        <v>460200</v>
      </c>
      <c r="D89" s="34">
        <f>D90+D92</f>
        <v>525300</v>
      </c>
      <c r="E89" s="34">
        <f>E90+E92</f>
        <v>224798</v>
      </c>
      <c r="F89" s="34">
        <f>F90+F92</f>
        <v>222212.72999999998</v>
      </c>
      <c r="G89" s="27">
        <f t="shared" si="3"/>
        <v>42.79421283076337</v>
      </c>
      <c r="H89" s="30">
        <f t="shared" si="4"/>
        <v>300502</v>
      </c>
    </row>
    <row r="90" spans="1:8" ht="12.75">
      <c r="A90" s="3" t="s">
        <v>114</v>
      </c>
      <c r="B90" s="3" t="s">
        <v>269</v>
      </c>
      <c r="C90" s="34">
        <v>353500</v>
      </c>
      <c r="D90" s="25">
        <v>403500</v>
      </c>
      <c r="E90" s="25">
        <v>172656</v>
      </c>
      <c r="F90" s="3">
        <v>170670.28</v>
      </c>
      <c r="G90" s="27">
        <f t="shared" si="3"/>
        <v>42.78959107806691</v>
      </c>
      <c r="H90" s="30">
        <f t="shared" si="4"/>
        <v>230844</v>
      </c>
    </row>
    <row r="91" spans="1:8" ht="12.75">
      <c r="A91" s="5" t="s">
        <v>117</v>
      </c>
      <c r="B91" s="3" t="s">
        <v>324</v>
      </c>
      <c r="C91" s="34"/>
      <c r="D91" s="25"/>
      <c r="E91" s="25"/>
      <c r="F91" s="3">
        <v>186630</v>
      </c>
      <c r="G91" s="27"/>
      <c r="H91" s="30">
        <f>D91-E91</f>
        <v>0</v>
      </c>
    </row>
    <row r="92" spans="1:8" ht="12.75">
      <c r="A92" s="3" t="s">
        <v>116</v>
      </c>
      <c r="B92" s="3" t="s">
        <v>270</v>
      </c>
      <c r="C92" s="34">
        <v>106700</v>
      </c>
      <c r="D92" s="25">
        <v>121800</v>
      </c>
      <c r="E92" s="25">
        <v>52142</v>
      </c>
      <c r="F92" s="3">
        <v>51542.45</v>
      </c>
      <c r="G92" s="27">
        <f t="shared" si="3"/>
        <v>42.80952380952381</v>
      </c>
      <c r="H92" s="30">
        <f t="shared" si="4"/>
        <v>69658</v>
      </c>
    </row>
    <row r="93" spans="1:8" ht="25.5">
      <c r="A93" s="13" t="s">
        <v>119</v>
      </c>
      <c r="B93" s="3" t="s">
        <v>357</v>
      </c>
      <c r="C93" s="34"/>
      <c r="D93" s="25"/>
      <c r="E93" s="25"/>
      <c r="F93" s="3"/>
      <c r="G93" s="27"/>
      <c r="H93" s="30"/>
    </row>
    <row r="94" spans="1:8" ht="25.5">
      <c r="A94" s="13" t="s">
        <v>121</v>
      </c>
      <c r="B94" s="3" t="s">
        <v>271</v>
      </c>
      <c r="C94" s="3">
        <v>67800</v>
      </c>
      <c r="D94" s="34">
        <v>144200</v>
      </c>
      <c r="E94" s="34">
        <v>59700</v>
      </c>
      <c r="F94" s="3">
        <v>2500</v>
      </c>
      <c r="G94" s="27">
        <f>E94/D94*100</f>
        <v>41.40083217753121</v>
      </c>
      <c r="H94" s="30">
        <f>D94-E94</f>
        <v>84500</v>
      </c>
    </row>
    <row r="95" spans="1:8" ht="12.75">
      <c r="A95" s="5" t="s">
        <v>139</v>
      </c>
      <c r="B95" s="3" t="s">
        <v>272</v>
      </c>
      <c r="C95" s="3"/>
      <c r="D95" s="34"/>
      <c r="E95" s="34"/>
      <c r="F95" s="34"/>
      <c r="G95" s="27"/>
      <c r="H95" s="30">
        <f>D95-E95</f>
        <v>0</v>
      </c>
    </row>
    <row r="96" spans="1:8" ht="38.25" customHeight="1">
      <c r="A96" s="24" t="s">
        <v>30</v>
      </c>
      <c r="B96" s="23" t="s">
        <v>31</v>
      </c>
      <c r="C96" s="31">
        <f>C97+C101+C102</f>
        <v>713000</v>
      </c>
      <c r="D96" s="31">
        <f>D97+D101+D102+D104</f>
        <v>853000</v>
      </c>
      <c r="E96" s="31">
        <f>E97+E101+E102</f>
        <v>266543.07999999996</v>
      </c>
      <c r="F96" s="31">
        <f>F97+F101+F102+F103</f>
        <v>361500</v>
      </c>
      <c r="G96" s="28">
        <f t="shared" si="3"/>
        <v>31.247723329425554</v>
      </c>
      <c r="H96" s="33">
        <f t="shared" si="4"/>
        <v>586456.92</v>
      </c>
    </row>
    <row r="97" spans="1:8" ht="24" customHeight="1">
      <c r="A97" s="17" t="s">
        <v>131</v>
      </c>
      <c r="B97" s="3" t="s">
        <v>273</v>
      </c>
      <c r="C97" s="35">
        <f>C98+C99+C100</f>
        <v>657000</v>
      </c>
      <c r="D97" s="35">
        <f>D98+D99+D100</f>
        <v>657000</v>
      </c>
      <c r="E97" s="35">
        <f>E98+E99+E100</f>
        <v>242253.24</v>
      </c>
      <c r="F97" s="35">
        <f>F98+F99+F100</f>
        <v>0</v>
      </c>
      <c r="G97" s="27">
        <f aca="true" t="shared" si="6" ref="G97:G102">E97/D97*100</f>
        <v>36.87263926940639</v>
      </c>
      <c r="H97" s="30">
        <f aca="true" t="shared" si="7" ref="H97:H102">D97-E97</f>
        <v>414746.76</v>
      </c>
    </row>
    <row r="98" spans="1:8" ht="16.5" customHeight="1">
      <c r="A98" s="3" t="s">
        <v>132</v>
      </c>
      <c r="B98" s="3" t="s">
        <v>274</v>
      </c>
      <c r="C98" s="35">
        <v>504000</v>
      </c>
      <c r="D98" s="35">
        <v>504000</v>
      </c>
      <c r="E98" s="35">
        <v>177100.06</v>
      </c>
      <c r="F98" s="31"/>
      <c r="G98" s="27">
        <f t="shared" si="6"/>
        <v>35.1389007936508</v>
      </c>
      <c r="H98" s="30">
        <f t="shared" si="7"/>
        <v>326899.94</v>
      </c>
    </row>
    <row r="99" spans="1:8" ht="16.5" customHeight="1">
      <c r="A99" s="5" t="s">
        <v>133</v>
      </c>
      <c r="B99" s="3" t="s">
        <v>275</v>
      </c>
      <c r="C99" s="35">
        <v>6000</v>
      </c>
      <c r="D99" s="35">
        <v>6000</v>
      </c>
      <c r="E99" s="31"/>
      <c r="F99" s="31"/>
      <c r="G99" s="27">
        <f t="shared" si="6"/>
        <v>0</v>
      </c>
      <c r="H99" s="30">
        <f t="shared" si="7"/>
        <v>6000</v>
      </c>
    </row>
    <row r="100" spans="1:8" ht="25.5">
      <c r="A100" s="17" t="s">
        <v>134</v>
      </c>
      <c r="B100" s="3" t="s">
        <v>276</v>
      </c>
      <c r="C100" s="35">
        <v>147000</v>
      </c>
      <c r="D100" s="35">
        <v>147000</v>
      </c>
      <c r="E100" s="35">
        <v>65153.18</v>
      </c>
      <c r="F100" s="35"/>
      <c r="G100" s="27">
        <f t="shared" si="6"/>
        <v>44.321891156462584</v>
      </c>
      <c r="H100" s="30">
        <f t="shared" si="7"/>
        <v>81846.82</v>
      </c>
    </row>
    <row r="101" spans="1:8" ht="25.5">
      <c r="A101" s="13" t="s">
        <v>119</v>
      </c>
      <c r="B101" s="3" t="s">
        <v>277</v>
      </c>
      <c r="C101" s="35">
        <v>5000</v>
      </c>
      <c r="D101" s="35">
        <v>25000</v>
      </c>
      <c r="E101" s="35">
        <v>14069.84</v>
      </c>
      <c r="F101" s="35"/>
      <c r="G101" s="27">
        <f t="shared" si="6"/>
        <v>56.27936</v>
      </c>
      <c r="H101" s="30">
        <f t="shared" si="7"/>
        <v>10930.16</v>
      </c>
    </row>
    <row r="102" spans="1:8" ht="25.5">
      <c r="A102" s="13" t="s">
        <v>121</v>
      </c>
      <c r="B102" s="3" t="s">
        <v>278</v>
      </c>
      <c r="C102" s="35">
        <v>51000</v>
      </c>
      <c r="D102" s="35">
        <v>31000</v>
      </c>
      <c r="E102" s="35">
        <v>10220</v>
      </c>
      <c r="F102" s="35">
        <v>70500</v>
      </c>
      <c r="G102" s="27">
        <f t="shared" si="6"/>
        <v>32.96774193548387</v>
      </c>
      <c r="H102" s="30">
        <f t="shared" si="7"/>
        <v>20780</v>
      </c>
    </row>
    <row r="103" spans="1:8" ht="51">
      <c r="A103" s="17" t="s">
        <v>170</v>
      </c>
      <c r="B103" s="3" t="s">
        <v>325</v>
      </c>
      <c r="C103" s="35"/>
      <c r="D103" s="35"/>
      <c r="E103" s="35"/>
      <c r="F103" s="35">
        <v>291000</v>
      </c>
      <c r="G103" s="27"/>
      <c r="H103" s="30">
        <f aca="true" t="shared" si="8" ref="H103:H109">D103-E103</f>
        <v>0</v>
      </c>
    </row>
    <row r="104" spans="1:8" ht="38.25">
      <c r="A104" s="13" t="s">
        <v>141</v>
      </c>
      <c r="B104" s="3" t="s">
        <v>364</v>
      </c>
      <c r="C104" s="35"/>
      <c r="D104" s="35">
        <v>140000</v>
      </c>
      <c r="E104" s="35">
        <v>121250</v>
      </c>
      <c r="F104" s="35"/>
      <c r="G104" s="27"/>
      <c r="H104" s="30"/>
    </row>
    <row r="105" spans="1:8" ht="12.75">
      <c r="A105" s="23" t="s">
        <v>32</v>
      </c>
      <c r="B105" s="1" t="s">
        <v>33</v>
      </c>
      <c r="C105" s="33">
        <f>C106+C107+C108</f>
        <v>2187467</v>
      </c>
      <c r="D105" s="33">
        <f>D106+D107+D108+D109</f>
        <v>2460965</v>
      </c>
      <c r="E105" s="33">
        <f>E106+E107+E108</f>
        <v>906644.26</v>
      </c>
      <c r="F105" s="33">
        <f>F106+F107+F108</f>
        <v>944237.98</v>
      </c>
      <c r="G105" s="27">
        <f>E105/D105*100</f>
        <v>36.841005865585245</v>
      </c>
      <c r="H105" s="30">
        <f t="shared" si="8"/>
        <v>1554320.74</v>
      </c>
    </row>
    <row r="106" spans="1:8" ht="12.75">
      <c r="A106" s="3" t="s">
        <v>114</v>
      </c>
      <c r="B106" s="3" t="s">
        <v>350</v>
      </c>
      <c r="C106" s="34">
        <v>1590551</v>
      </c>
      <c r="D106" s="34">
        <v>1760151</v>
      </c>
      <c r="E106" s="34">
        <v>691012.02</v>
      </c>
      <c r="F106" s="11">
        <v>713726.43</v>
      </c>
      <c r="G106" s="27">
        <f>E106/D106*100</f>
        <v>39.258678374753075</v>
      </c>
      <c r="H106" s="30">
        <f t="shared" si="8"/>
        <v>1069138.98</v>
      </c>
    </row>
    <row r="107" spans="1:8" ht="12.75">
      <c r="A107" s="3" t="s">
        <v>116</v>
      </c>
      <c r="B107" s="3" t="s">
        <v>351</v>
      </c>
      <c r="C107" s="34">
        <v>485816</v>
      </c>
      <c r="D107" s="34">
        <v>534616</v>
      </c>
      <c r="E107" s="34">
        <v>203632.24</v>
      </c>
      <c r="F107" s="11">
        <v>208111.55</v>
      </c>
      <c r="G107" s="27">
        <f>E107/D107*100</f>
        <v>38.0894398970476</v>
      </c>
      <c r="H107" s="30">
        <f t="shared" si="8"/>
        <v>330983.76</v>
      </c>
    </row>
    <row r="108" spans="1:8" ht="25.5">
      <c r="A108" s="13" t="s">
        <v>121</v>
      </c>
      <c r="B108" s="3" t="s">
        <v>330</v>
      </c>
      <c r="C108" s="34">
        <v>111100</v>
      </c>
      <c r="D108" s="34">
        <v>166198</v>
      </c>
      <c r="E108" s="34">
        <v>12000</v>
      </c>
      <c r="F108" s="3">
        <v>22400</v>
      </c>
      <c r="G108" s="27">
        <f>E108/D108*100</f>
        <v>7.220303493423506</v>
      </c>
      <c r="H108" s="30">
        <f t="shared" si="8"/>
        <v>154198</v>
      </c>
    </row>
    <row r="109" spans="1:8" ht="38.25">
      <c r="A109" s="13" t="s">
        <v>141</v>
      </c>
      <c r="B109" s="3" t="s">
        <v>352</v>
      </c>
      <c r="C109" s="34"/>
      <c r="D109" s="34"/>
      <c r="E109" s="34"/>
      <c r="F109" s="34"/>
      <c r="G109" s="27" t="e">
        <f>E109/D109*100</f>
        <v>#DIV/0!</v>
      </c>
      <c r="H109" s="30">
        <f t="shared" si="8"/>
        <v>0</v>
      </c>
    </row>
    <row r="110" spans="1:8" ht="38.25">
      <c r="A110" s="24" t="s">
        <v>34</v>
      </c>
      <c r="B110" s="23" t="s">
        <v>35</v>
      </c>
      <c r="C110" s="31">
        <f>C111</f>
        <v>57000</v>
      </c>
      <c r="D110" s="31">
        <f>D111</f>
        <v>57000</v>
      </c>
      <c r="E110" s="31">
        <f>E111</f>
        <v>32244</v>
      </c>
      <c r="F110" s="31">
        <f>F111</f>
        <v>0</v>
      </c>
      <c r="G110" s="28">
        <f t="shared" si="3"/>
        <v>56.56842105263158</v>
      </c>
      <c r="H110" s="33">
        <f t="shared" si="4"/>
        <v>24756</v>
      </c>
    </row>
    <row r="111" spans="1:8" ht="25.5">
      <c r="A111" s="13" t="s">
        <v>121</v>
      </c>
      <c r="B111" s="3" t="s">
        <v>122</v>
      </c>
      <c r="C111" s="34">
        <v>57000</v>
      </c>
      <c r="D111" s="11">
        <v>57000</v>
      </c>
      <c r="E111" s="3">
        <v>32244</v>
      </c>
      <c r="F111" s="3"/>
      <c r="G111" s="27">
        <f t="shared" si="3"/>
        <v>56.56842105263158</v>
      </c>
      <c r="H111" s="30">
        <f t="shared" si="4"/>
        <v>24756</v>
      </c>
    </row>
    <row r="112" spans="1:8" ht="12.75">
      <c r="A112" s="1" t="s">
        <v>36</v>
      </c>
      <c r="B112" s="1" t="s">
        <v>37</v>
      </c>
      <c r="C112" s="33">
        <f>C113+C117+C118+C123+C119+C120+C121+C122</f>
        <v>31037278.66</v>
      </c>
      <c r="D112" s="33">
        <f>D113+D117+D118+D123+D119+D120+D121+D122</f>
        <v>37577145.24</v>
      </c>
      <c r="E112" s="33">
        <f>E113+E117+E118+E123+E119+E120+E121+E122</f>
        <v>18159202.8</v>
      </c>
      <c r="F112" s="33">
        <f>F113+F117+F118+F123+F119+F120+F121+F122</f>
        <v>9075701.51</v>
      </c>
      <c r="G112" s="28">
        <f t="shared" si="3"/>
        <v>48.32512604142677</v>
      </c>
      <c r="H112" s="33">
        <f t="shared" si="4"/>
        <v>19417942.44</v>
      </c>
    </row>
    <row r="113" spans="1:8" ht="25.5">
      <c r="A113" s="17" t="s">
        <v>127</v>
      </c>
      <c r="B113" s="3" t="s">
        <v>128</v>
      </c>
      <c r="C113" s="34">
        <f>C114+C115+C116</f>
        <v>2807600</v>
      </c>
      <c r="D113" s="34">
        <f>D114+D115+D116</f>
        <v>2807600</v>
      </c>
      <c r="E113" s="34">
        <f>E114+E115+E116</f>
        <v>1177703.79</v>
      </c>
      <c r="F113" s="34">
        <f>F114+F115+F116</f>
        <v>1176154.25</v>
      </c>
      <c r="G113" s="27">
        <f t="shared" si="3"/>
        <v>41.9469935175951</v>
      </c>
      <c r="H113" s="30">
        <f t="shared" si="4"/>
        <v>1629896.21</v>
      </c>
    </row>
    <row r="114" spans="1:8" ht="12.75">
      <c r="A114" s="3" t="s">
        <v>114</v>
      </c>
      <c r="B114" s="3" t="s">
        <v>113</v>
      </c>
      <c r="C114" s="34">
        <f>C126</f>
        <v>2154800</v>
      </c>
      <c r="D114" s="34">
        <f aca="true" t="shared" si="9" ref="D114:E116">D126</f>
        <v>2154800</v>
      </c>
      <c r="E114" s="34">
        <f t="shared" si="9"/>
        <v>910998.09</v>
      </c>
      <c r="F114" s="34">
        <f>F126</f>
        <v>902633.62</v>
      </c>
      <c r="G114" s="27">
        <f t="shared" si="3"/>
        <v>42.27761694820865</v>
      </c>
      <c r="H114" s="30">
        <f t="shared" si="4"/>
        <v>1243801.9100000001</v>
      </c>
    </row>
    <row r="115" spans="1:8" ht="12.75">
      <c r="A115" s="3" t="s">
        <v>116</v>
      </c>
      <c r="B115" s="3" t="s">
        <v>115</v>
      </c>
      <c r="C115" s="34">
        <f>C127</f>
        <v>650800</v>
      </c>
      <c r="D115" s="34">
        <f t="shared" si="9"/>
        <v>650800</v>
      </c>
      <c r="E115" s="34">
        <f t="shared" si="9"/>
        <v>266705.7</v>
      </c>
      <c r="F115" s="34">
        <f>F127</f>
        <v>273520.63</v>
      </c>
      <c r="G115" s="27">
        <f t="shared" si="3"/>
        <v>40.98120774431469</v>
      </c>
      <c r="H115" s="30">
        <f t="shared" si="4"/>
        <v>384094.3</v>
      </c>
    </row>
    <row r="116" spans="1:8" ht="12.75">
      <c r="A116" s="5" t="s">
        <v>117</v>
      </c>
      <c r="B116" s="3" t="s">
        <v>118</v>
      </c>
      <c r="C116" s="34">
        <f>C128</f>
        <v>2000</v>
      </c>
      <c r="D116" s="34">
        <f t="shared" si="9"/>
        <v>2000</v>
      </c>
      <c r="E116" s="34">
        <f t="shared" si="9"/>
        <v>0</v>
      </c>
      <c r="F116" s="34">
        <f>F128</f>
        <v>0</v>
      </c>
      <c r="G116" s="27">
        <f t="shared" si="3"/>
        <v>0</v>
      </c>
      <c r="H116" s="30">
        <f t="shared" si="4"/>
        <v>2000</v>
      </c>
    </row>
    <row r="117" spans="1:8" ht="25.5">
      <c r="A117" s="13" t="s">
        <v>119</v>
      </c>
      <c r="B117" s="3" t="s">
        <v>120</v>
      </c>
      <c r="C117" s="34">
        <f>C129</f>
        <v>49900</v>
      </c>
      <c r="D117" s="34">
        <f>D129+D138</f>
        <v>190700</v>
      </c>
      <c r="E117" s="34">
        <f>E129+E138</f>
        <v>67788.26</v>
      </c>
      <c r="F117" s="34">
        <f>F129+F138</f>
        <v>0</v>
      </c>
      <c r="G117" s="27">
        <f t="shared" si="3"/>
        <v>35.547068694284214</v>
      </c>
      <c r="H117" s="30">
        <f t="shared" si="4"/>
        <v>122911.74</v>
      </c>
    </row>
    <row r="118" spans="1:8" ht="25.5">
      <c r="A118" s="13" t="s">
        <v>121</v>
      </c>
      <c r="B118" s="3" t="s">
        <v>122</v>
      </c>
      <c r="C118" s="34">
        <f>C130+C135+C139</f>
        <v>16437478.66</v>
      </c>
      <c r="D118" s="34">
        <f>D130+D135+D139</f>
        <v>16837845.240000002</v>
      </c>
      <c r="E118" s="34">
        <f>E130+E135+E139</f>
        <v>5395205.2</v>
      </c>
      <c r="F118" s="34">
        <f>F130+F135+F139</f>
        <v>4468560.06</v>
      </c>
      <c r="G118" s="27">
        <f t="shared" si="3"/>
        <v>32.04213557672537</v>
      </c>
      <c r="H118" s="30">
        <f t="shared" si="4"/>
        <v>11442640.040000003</v>
      </c>
    </row>
    <row r="119" spans="1:8" ht="12.75">
      <c r="A119" s="5" t="s">
        <v>139</v>
      </c>
      <c r="B119" s="3" t="s">
        <v>140</v>
      </c>
      <c r="C119" s="3">
        <f>C140</f>
        <v>0</v>
      </c>
      <c r="D119" s="3"/>
      <c r="E119" s="3"/>
      <c r="F119" s="3">
        <f>F140</f>
        <v>0</v>
      </c>
      <c r="G119" s="27"/>
      <c r="H119" s="30">
        <f>D119-E119</f>
        <v>0</v>
      </c>
    </row>
    <row r="120" spans="1:8" ht="38.25">
      <c r="A120" s="13" t="s">
        <v>176</v>
      </c>
      <c r="B120" s="3" t="s">
        <v>359</v>
      </c>
      <c r="C120" s="3"/>
      <c r="D120" s="34">
        <f>D140</f>
        <v>4015500</v>
      </c>
      <c r="E120" s="34">
        <f>E140</f>
        <v>1470000</v>
      </c>
      <c r="F120" s="34">
        <f>F140</f>
        <v>0</v>
      </c>
      <c r="G120" s="27"/>
      <c r="H120" s="30">
        <f>D120-E120</f>
        <v>2545500</v>
      </c>
    </row>
    <row r="121" spans="1:8" ht="51">
      <c r="A121" s="17" t="s">
        <v>157</v>
      </c>
      <c r="B121" s="3" t="s">
        <v>162</v>
      </c>
      <c r="C121" s="3">
        <f aca="true" t="shared" si="10" ref="C121:F122">C142</f>
        <v>1290000</v>
      </c>
      <c r="D121" s="3">
        <f t="shared" si="10"/>
        <v>1490000</v>
      </c>
      <c r="E121" s="3">
        <f t="shared" si="10"/>
        <v>737000</v>
      </c>
      <c r="F121" s="3">
        <f t="shared" si="10"/>
        <v>502200</v>
      </c>
      <c r="G121" s="27">
        <f>E121/D121*100</f>
        <v>49.46308724832215</v>
      </c>
      <c r="H121" s="30">
        <f>D121-E121</f>
        <v>753000</v>
      </c>
    </row>
    <row r="122" spans="1:8" ht="12.75">
      <c r="A122" s="17" t="s">
        <v>159</v>
      </c>
      <c r="B122" s="3" t="s">
        <v>163</v>
      </c>
      <c r="C122" s="3">
        <f t="shared" si="10"/>
        <v>10000</v>
      </c>
      <c r="D122" s="3">
        <f t="shared" si="10"/>
        <v>80000</v>
      </c>
      <c r="E122" s="3">
        <f t="shared" si="10"/>
        <v>71947.44</v>
      </c>
      <c r="F122" s="3">
        <f t="shared" si="10"/>
        <v>54500</v>
      </c>
      <c r="G122" s="27">
        <f>E122/D122*100</f>
        <v>89.93430000000001</v>
      </c>
      <c r="H122" s="30">
        <f>D122-E122</f>
        <v>8052.559999999998</v>
      </c>
    </row>
    <row r="123" spans="1:8" ht="38.25">
      <c r="A123" s="13" t="s">
        <v>141</v>
      </c>
      <c r="B123" s="3" t="s">
        <v>142</v>
      </c>
      <c r="C123" s="34">
        <f>C131+C133+C144+C136</f>
        <v>10442300</v>
      </c>
      <c r="D123" s="34">
        <f>D131+D133+D144+D136</f>
        <v>12155500</v>
      </c>
      <c r="E123" s="34">
        <f>E131+E133+E144+E136</f>
        <v>9239558.11</v>
      </c>
      <c r="F123" s="34">
        <f>F131+F133+F144+F136</f>
        <v>2874287.2</v>
      </c>
      <c r="G123" s="27">
        <f t="shared" si="3"/>
        <v>76.01133733700793</v>
      </c>
      <c r="H123" s="30">
        <f t="shared" si="4"/>
        <v>2915941.8900000006</v>
      </c>
    </row>
    <row r="124" spans="1:8" ht="12.75">
      <c r="A124" s="23" t="s">
        <v>2</v>
      </c>
      <c r="B124" s="23" t="s">
        <v>38</v>
      </c>
      <c r="C124" s="31">
        <f>C125+C129+C130+C131</f>
        <v>9618300</v>
      </c>
      <c r="D124" s="31">
        <f>D125+D129+D130+D131</f>
        <v>10411400</v>
      </c>
      <c r="E124" s="31">
        <f>E125+E129+E130+E131</f>
        <v>6295297.65</v>
      </c>
      <c r="F124" s="31">
        <f>F125+F129+F130+F131</f>
        <v>3384854.55</v>
      </c>
      <c r="G124" s="28">
        <f t="shared" si="3"/>
        <v>60.46542876078146</v>
      </c>
      <c r="H124" s="33">
        <f t="shared" si="4"/>
        <v>4116102.3499999996</v>
      </c>
    </row>
    <row r="125" spans="1:8" ht="25.5">
      <c r="A125" s="17" t="s">
        <v>127</v>
      </c>
      <c r="B125" s="3" t="s">
        <v>143</v>
      </c>
      <c r="C125" s="34">
        <f>C126+C127+C128</f>
        <v>2807600</v>
      </c>
      <c r="D125" s="34">
        <f>D126+D127+D128</f>
        <v>2807600</v>
      </c>
      <c r="E125" s="34">
        <f>E126+E127+E128</f>
        <v>1177703.79</v>
      </c>
      <c r="F125" s="34">
        <f>F126+F127+F128</f>
        <v>1176154.25</v>
      </c>
      <c r="G125" s="27">
        <f t="shared" si="3"/>
        <v>41.9469935175951</v>
      </c>
      <c r="H125" s="30">
        <f t="shared" si="4"/>
        <v>1629896.21</v>
      </c>
    </row>
    <row r="126" spans="1:8" ht="12.75">
      <c r="A126" s="3" t="s">
        <v>114</v>
      </c>
      <c r="B126" s="3" t="s">
        <v>144</v>
      </c>
      <c r="C126" s="34">
        <v>2154800</v>
      </c>
      <c r="D126" s="34">
        <v>2154800</v>
      </c>
      <c r="E126" s="34">
        <v>910998.09</v>
      </c>
      <c r="F126" s="34">
        <v>902633.62</v>
      </c>
      <c r="G126" s="27">
        <f t="shared" si="3"/>
        <v>42.27761694820865</v>
      </c>
      <c r="H126" s="30">
        <f t="shared" si="4"/>
        <v>1243801.9100000001</v>
      </c>
    </row>
    <row r="127" spans="1:8" ht="12.75">
      <c r="A127" s="3" t="s">
        <v>116</v>
      </c>
      <c r="B127" s="3" t="s">
        <v>145</v>
      </c>
      <c r="C127" s="34">
        <v>650800</v>
      </c>
      <c r="D127" s="34">
        <v>650800</v>
      </c>
      <c r="E127" s="34">
        <v>266705.7</v>
      </c>
      <c r="F127" s="34">
        <v>273520.63</v>
      </c>
      <c r="G127" s="27">
        <f t="shared" si="3"/>
        <v>40.98120774431469</v>
      </c>
      <c r="H127" s="30">
        <f t="shared" si="4"/>
        <v>384094.3</v>
      </c>
    </row>
    <row r="128" spans="1:8" ht="12.75">
      <c r="A128" s="5" t="s">
        <v>117</v>
      </c>
      <c r="B128" s="3" t="s">
        <v>146</v>
      </c>
      <c r="C128" s="34">
        <v>2000</v>
      </c>
      <c r="D128" s="34">
        <v>2000</v>
      </c>
      <c r="E128" s="34">
        <v>0</v>
      </c>
      <c r="F128" s="34">
        <v>0</v>
      </c>
      <c r="G128" s="27">
        <f t="shared" si="3"/>
        <v>0</v>
      </c>
      <c r="H128" s="30">
        <f t="shared" si="4"/>
        <v>2000</v>
      </c>
    </row>
    <row r="129" spans="1:8" ht="25.5">
      <c r="A129" s="13" t="s">
        <v>119</v>
      </c>
      <c r="B129" s="3" t="s">
        <v>147</v>
      </c>
      <c r="C129" s="3">
        <v>49900</v>
      </c>
      <c r="D129" s="34">
        <v>167000</v>
      </c>
      <c r="E129" s="34">
        <v>67788.26</v>
      </c>
      <c r="F129" s="34"/>
      <c r="G129" s="27">
        <f t="shared" si="3"/>
        <v>40.59177245508982</v>
      </c>
      <c r="H129" s="30">
        <f t="shared" si="4"/>
        <v>99211.74</v>
      </c>
    </row>
    <row r="130" spans="1:8" ht="25.5">
      <c r="A130" s="13" t="s">
        <v>121</v>
      </c>
      <c r="B130" s="3" t="s">
        <v>148</v>
      </c>
      <c r="C130" s="34">
        <v>695400</v>
      </c>
      <c r="D130" s="34">
        <v>1245200</v>
      </c>
      <c r="E130" s="34">
        <v>126397.6</v>
      </c>
      <c r="F130" s="34">
        <v>275177.1</v>
      </c>
      <c r="G130" s="27">
        <f>E130/D130*100</f>
        <v>10.150787022165114</v>
      </c>
      <c r="H130" s="30">
        <f>D130-E130</f>
        <v>1118802.4</v>
      </c>
    </row>
    <row r="131" spans="1:8" ht="38.25">
      <c r="A131" s="13" t="s">
        <v>141</v>
      </c>
      <c r="B131" s="3" t="s">
        <v>149</v>
      </c>
      <c r="C131" s="34">
        <v>6065400</v>
      </c>
      <c r="D131" s="34">
        <v>6191600</v>
      </c>
      <c r="E131" s="34">
        <v>4923408</v>
      </c>
      <c r="F131" s="34">
        <v>1933523.2</v>
      </c>
      <c r="G131" s="27">
        <f>E131/D131*100</f>
        <v>79.51753989275792</v>
      </c>
      <c r="H131" s="30">
        <f>D131-E131</f>
        <v>1268192</v>
      </c>
    </row>
    <row r="132" spans="1:8" ht="12.75">
      <c r="A132" s="23" t="s">
        <v>3</v>
      </c>
      <c r="B132" s="23" t="s">
        <v>39</v>
      </c>
      <c r="C132" s="31">
        <f>C133</f>
        <v>250000</v>
      </c>
      <c r="D132" s="31">
        <f>D133</f>
        <v>500000</v>
      </c>
      <c r="E132" s="31">
        <f>E133</f>
        <v>230693.13</v>
      </c>
      <c r="F132" s="31">
        <f>F133</f>
        <v>46400</v>
      </c>
      <c r="G132" s="28">
        <f t="shared" si="3"/>
        <v>46.138626</v>
      </c>
      <c r="H132" s="33">
        <f t="shared" si="4"/>
        <v>269306.87</v>
      </c>
    </row>
    <row r="133" spans="1:8" ht="38.25">
      <c r="A133" s="13" t="s">
        <v>141</v>
      </c>
      <c r="B133" s="3" t="s">
        <v>153</v>
      </c>
      <c r="C133" s="3">
        <v>250000</v>
      </c>
      <c r="D133" s="34">
        <v>500000</v>
      </c>
      <c r="E133" s="34">
        <v>230693.13</v>
      </c>
      <c r="F133" s="34">
        <v>46400</v>
      </c>
      <c r="G133" s="27">
        <f t="shared" si="3"/>
        <v>46.138626</v>
      </c>
      <c r="H133" s="30">
        <f t="shared" si="4"/>
        <v>269306.87</v>
      </c>
    </row>
    <row r="134" spans="1:8" ht="12.75">
      <c r="A134" s="23" t="s">
        <v>40</v>
      </c>
      <c r="B134" s="23" t="s">
        <v>41</v>
      </c>
      <c r="C134" s="31">
        <f>C135+C136</f>
        <v>12754398.66</v>
      </c>
      <c r="D134" s="31">
        <f>D135+D136</f>
        <v>15504845.24</v>
      </c>
      <c r="E134" s="31">
        <f>E135+E136</f>
        <v>7074629.19</v>
      </c>
      <c r="F134" s="31">
        <f>F135+F136</f>
        <v>4289920.279999999</v>
      </c>
      <c r="G134" s="28">
        <f t="shared" si="3"/>
        <v>45.62850567349488</v>
      </c>
      <c r="H134" s="33">
        <f t="shared" si="4"/>
        <v>8430216.05</v>
      </c>
    </row>
    <row r="135" spans="1:8" ht="25.5">
      <c r="A135" s="13" t="s">
        <v>121</v>
      </c>
      <c r="B135" s="3" t="s">
        <v>150</v>
      </c>
      <c r="C135" s="3">
        <v>8912498.66</v>
      </c>
      <c r="D135" s="3">
        <v>10355945.24</v>
      </c>
      <c r="E135" s="34">
        <v>3248341.49</v>
      </c>
      <c r="F135" s="34">
        <v>3395556.28</v>
      </c>
      <c r="G135" s="27">
        <f t="shared" si="3"/>
        <v>31.366924165002636</v>
      </c>
      <c r="H135" s="30">
        <f t="shared" si="4"/>
        <v>7107603.75</v>
      </c>
    </row>
    <row r="136" spans="1:8" ht="38.25">
      <c r="A136" s="13" t="s">
        <v>141</v>
      </c>
      <c r="B136" s="3" t="s">
        <v>331</v>
      </c>
      <c r="C136" s="3">
        <v>3841900</v>
      </c>
      <c r="D136" s="3">
        <v>5148900</v>
      </c>
      <c r="E136" s="34">
        <v>3826287.7</v>
      </c>
      <c r="F136" s="3">
        <v>894364</v>
      </c>
      <c r="G136" s="27">
        <f t="shared" si="3"/>
        <v>74.31272116374372</v>
      </c>
      <c r="H136" s="30">
        <f t="shared" si="4"/>
        <v>1322612.2999999998</v>
      </c>
    </row>
    <row r="137" spans="1:8" ht="25.5">
      <c r="A137" s="24" t="s">
        <v>4</v>
      </c>
      <c r="B137" s="23" t="s">
        <v>42</v>
      </c>
      <c r="C137" s="31">
        <f>C139+C140+C141+C142+C143+C144</f>
        <v>8414580</v>
      </c>
      <c r="D137" s="31">
        <f>D139+D140+D141+D142+D143+D144+D138</f>
        <v>11160900</v>
      </c>
      <c r="E137" s="31">
        <f>E139+E140+E141+E142+E143+E144+E138</f>
        <v>4558582.830000001</v>
      </c>
      <c r="F137" s="31">
        <f>F139+F140+F141+F142+F143+F144+F138</f>
        <v>1354526.6800000002</v>
      </c>
      <c r="G137" s="28">
        <f t="shared" si="3"/>
        <v>40.84422250893746</v>
      </c>
      <c r="H137" s="33">
        <f t="shared" si="4"/>
        <v>6602317.169999999</v>
      </c>
    </row>
    <row r="138" spans="1:8" ht="25.5">
      <c r="A138" s="13" t="s">
        <v>119</v>
      </c>
      <c r="B138" s="3" t="s">
        <v>343</v>
      </c>
      <c r="C138" s="31"/>
      <c r="D138" s="35">
        <v>23700</v>
      </c>
      <c r="E138" s="31"/>
      <c r="F138" s="31"/>
      <c r="G138" s="28"/>
      <c r="H138" s="33"/>
    </row>
    <row r="139" spans="1:8" ht="25.5">
      <c r="A139" s="13" t="s">
        <v>121</v>
      </c>
      <c r="B139" s="3" t="s">
        <v>154</v>
      </c>
      <c r="C139" s="3">
        <v>6829580</v>
      </c>
      <c r="D139" s="3">
        <v>5236700</v>
      </c>
      <c r="E139" s="34">
        <v>2020466.11</v>
      </c>
      <c r="F139" s="3">
        <v>797826.68</v>
      </c>
      <c r="G139" s="27">
        <f t="shared" si="3"/>
        <v>38.582811885347645</v>
      </c>
      <c r="H139" s="30">
        <f t="shared" si="4"/>
        <v>3216233.8899999997</v>
      </c>
    </row>
    <row r="140" spans="1:8" ht="40.5" customHeight="1">
      <c r="A140" s="13" t="s">
        <v>176</v>
      </c>
      <c r="B140" s="3" t="s">
        <v>358</v>
      </c>
      <c r="C140" s="3"/>
      <c r="D140" s="34">
        <v>4015500</v>
      </c>
      <c r="E140" s="34">
        <v>1470000</v>
      </c>
      <c r="F140" s="34">
        <v>0</v>
      </c>
      <c r="G140" s="27">
        <f t="shared" si="3"/>
        <v>36.6081434441539</v>
      </c>
      <c r="H140" s="30">
        <f t="shared" si="4"/>
        <v>2545500</v>
      </c>
    </row>
    <row r="141" spans="1:8" ht="12.75">
      <c r="A141" s="5" t="s">
        <v>151</v>
      </c>
      <c r="B141" s="3" t="s">
        <v>156</v>
      </c>
      <c r="C141" s="3"/>
      <c r="D141" s="34"/>
      <c r="E141" s="34">
        <v>0</v>
      </c>
      <c r="F141" s="34">
        <v>0</v>
      </c>
      <c r="G141" s="27"/>
      <c r="H141" s="30">
        <f t="shared" si="4"/>
        <v>0</v>
      </c>
    </row>
    <row r="142" spans="1:8" ht="51">
      <c r="A142" s="17" t="s">
        <v>157</v>
      </c>
      <c r="B142" s="3" t="s">
        <v>158</v>
      </c>
      <c r="C142" s="3">
        <v>1290000</v>
      </c>
      <c r="D142" s="34">
        <v>1490000</v>
      </c>
      <c r="E142" s="34">
        <v>737000</v>
      </c>
      <c r="F142" s="11">
        <v>502200</v>
      </c>
      <c r="G142" s="27">
        <f t="shared" si="3"/>
        <v>49.46308724832215</v>
      </c>
      <c r="H142" s="30">
        <f t="shared" si="4"/>
        <v>753000</v>
      </c>
    </row>
    <row r="143" spans="1:8" ht="12.75">
      <c r="A143" s="17" t="s">
        <v>159</v>
      </c>
      <c r="B143" s="3" t="s">
        <v>160</v>
      </c>
      <c r="C143" s="3">
        <v>10000</v>
      </c>
      <c r="D143" s="34">
        <v>80000</v>
      </c>
      <c r="E143" s="34">
        <v>71947.44</v>
      </c>
      <c r="F143" s="3">
        <v>54500</v>
      </c>
      <c r="G143" s="27">
        <f t="shared" si="3"/>
        <v>89.93430000000001</v>
      </c>
      <c r="H143" s="30">
        <f t="shared" si="4"/>
        <v>8052.559999999998</v>
      </c>
    </row>
    <row r="144" spans="1:8" ht="38.25">
      <c r="A144" s="13" t="s">
        <v>141</v>
      </c>
      <c r="B144" s="3" t="s">
        <v>161</v>
      </c>
      <c r="C144" s="3">
        <v>285000</v>
      </c>
      <c r="D144" s="34">
        <v>315000</v>
      </c>
      <c r="E144" s="34">
        <v>259169.28</v>
      </c>
      <c r="F144" s="34">
        <v>0</v>
      </c>
      <c r="G144" s="27">
        <f t="shared" si="3"/>
        <v>82.27596190476191</v>
      </c>
      <c r="H144" s="30">
        <f t="shared" si="4"/>
        <v>55830.72</v>
      </c>
    </row>
    <row r="145" spans="1:8" ht="12.75">
      <c r="A145" s="1" t="s">
        <v>43</v>
      </c>
      <c r="B145" s="1" t="s">
        <v>44</v>
      </c>
      <c r="C145" s="33">
        <f>C147+C148+C146+C150</f>
        <v>25705804.8</v>
      </c>
      <c r="D145" s="33">
        <f>D147+D148+D146+D150+D149</f>
        <v>31012328.96</v>
      </c>
      <c r="E145" s="33">
        <f>E147+E148+E146+E150+E149</f>
        <v>10192705.809999999</v>
      </c>
      <c r="F145" s="33">
        <f>F147+F148+F146+F150+F149</f>
        <v>6584860.380000001</v>
      </c>
      <c r="G145" s="28">
        <f t="shared" si="3"/>
        <v>32.86662482894028</v>
      </c>
      <c r="H145" s="33">
        <f t="shared" si="4"/>
        <v>20819623.150000002</v>
      </c>
    </row>
    <row r="146" spans="1:8" ht="25.5">
      <c r="A146" s="13" t="s">
        <v>121</v>
      </c>
      <c r="B146" s="3" t="s">
        <v>338</v>
      </c>
      <c r="C146" s="35">
        <f>C152+C156+C160</f>
        <v>8828564.8</v>
      </c>
      <c r="D146" s="35">
        <f>D152+D156+D160</f>
        <v>13860628.96</v>
      </c>
      <c r="E146" s="35">
        <f>E152+E156+E160</f>
        <v>4338949.21</v>
      </c>
      <c r="F146" s="35">
        <f>F152+F156+F160</f>
        <v>2222727.98</v>
      </c>
      <c r="G146" s="27">
        <f>E146/D146*100</f>
        <v>31.304129289671135</v>
      </c>
      <c r="H146" s="30">
        <f>D146-E146</f>
        <v>9521679.75</v>
      </c>
    </row>
    <row r="147" spans="1:8" ht="38.25">
      <c r="A147" s="17" t="s">
        <v>164</v>
      </c>
      <c r="B147" s="3" t="s">
        <v>340</v>
      </c>
      <c r="C147" s="35">
        <f>C153</f>
        <v>6178500</v>
      </c>
      <c r="D147" s="35">
        <f>D153</f>
        <v>6178500</v>
      </c>
      <c r="E147" s="35">
        <f>E153</f>
        <v>5710756.6</v>
      </c>
      <c r="F147" s="35">
        <f>F153</f>
        <v>3377749.4</v>
      </c>
      <c r="G147" s="27">
        <f t="shared" si="3"/>
        <v>92.4294990693534</v>
      </c>
      <c r="H147" s="30">
        <f t="shared" si="4"/>
        <v>467743.4000000004</v>
      </c>
    </row>
    <row r="148" spans="1:8" ht="38.25">
      <c r="A148" s="13" t="s">
        <v>141</v>
      </c>
      <c r="B148" s="3" t="s">
        <v>339</v>
      </c>
      <c r="C148" s="35">
        <f>C154+C157+C161</f>
        <v>10692740</v>
      </c>
      <c r="D148" s="35">
        <f>D154+D161+D158</f>
        <v>6729700</v>
      </c>
      <c r="E148" s="35">
        <f>E154+E157+E161</f>
        <v>143000</v>
      </c>
      <c r="F148" s="35">
        <f>F154+F157+F161</f>
        <v>984383</v>
      </c>
      <c r="G148" s="27">
        <f t="shared" si="3"/>
        <v>2.124908985541703</v>
      </c>
      <c r="H148" s="30">
        <f t="shared" si="4"/>
        <v>6586700</v>
      </c>
    </row>
    <row r="149" spans="1:8" ht="57" customHeight="1">
      <c r="A149" s="13" t="s">
        <v>354</v>
      </c>
      <c r="B149" s="3" t="s">
        <v>355</v>
      </c>
      <c r="C149" s="35"/>
      <c r="D149" s="35">
        <f>D157</f>
        <v>4237500</v>
      </c>
      <c r="E149" s="35">
        <f>E157</f>
        <v>0</v>
      </c>
      <c r="F149" s="35">
        <f>F157</f>
        <v>0</v>
      </c>
      <c r="G149" s="27">
        <f>E149/D149*100</f>
        <v>0</v>
      </c>
      <c r="H149" s="30">
        <f>D149-E149</f>
        <v>4237500</v>
      </c>
    </row>
    <row r="150" spans="1:8" ht="12.75">
      <c r="A150" s="3" t="s">
        <v>125</v>
      </c>
      <c r="B150" s="3" t="s">
        <v>341</v>
      </c>
      <c r="C150" s="35">
        <f>C162</f>
        <v>6000</v>
      </c>
      <c r="D150" s="35">
        <f>D162</f>
        <v>6000</v>
      </c>
      <c r="E150" s="35">
        <f>E162</f>
        <v>0</v>
      </c>
      <c r="F150" s="35">
        <f>F162</f>
        <v>0</v>
      </c>
      <c r="G150" s="27"/>
      <c r="H150" s="30"/>
    </row>
    <row r="151" spans="1:8" ht="12.75">
      <c r="A151" s="23" t="s">
        <v>45</v>
      </c>
      <c r="B151" s="23" t="s">
        <v>46</v>
      </c>
      <c r="C151" s="31">
        <f>C153+C152+C154</f>
        <v>6364500</v>
      </c>
      <c r="D151" s="31">
        <f>D153+D152+D154</f>
        <v>6381500</v>
      </c>
      <c r="E151" s="31">
        <f>E153+E152+E154</f>
        <v>5710756.6</v>
      </c>
      <c r="F151" s="33">
        <f>F153+F152+F154</f>
        <v>4356106.96</v>
      </c>
      <c r="G151" s="28">
        <f t="shared" si="3"/>
        <v>89.48925174332054</v>
      </c>
      <c r="H151" s="33">
        <f t="shared" si="4"/>
        <v>670743.4000000004</v>
      </c>
    </row>
    <row r="152" spans="1:8" ht="25.5">
      <c r="A152" s="13" t="s">
        <v>121</v>
      </c>
      <c r="B152" s="3" t="s">
        <v>332</v>
      </c>
      <c r="C152" s="35">
        <v>15000</v>
      </c>
      <c r="D152" s="35">
        <v>203000</v>
      </c>
      <c r="E152" s="31"/>
      <c r="F152" s="11">
        <v>1474.56</v>
      </c>
      <c r="G152" s="27">
        <f aca="true" t="shared" si="11" ref="G152:G157">E152/D152*100</f>
        <v>0</v>
      </c>
      <c r="H152" s="30">
        <f aca="true" t="shared" si="12" ref="H152:H157">D152-E152</f>
        <v>203000</v>
      </c>
    </row>
    <row r="153" spans="1:8" ht="38.25">
      <c r="A153" s="17" t="s">
        <v>164</v>
      </c>
      <c r="B153" s="3" t="s">
        <v>165</v>
      </c>
      <c r="C153" s="35">
        <v>6178500</v>
      </c>
      <c r="D153" s="35">
        <v>6178500</v>
      </c>
      <c r="E153" s="35">
        <v>5710756.6</v>
      </c>
      <c r="F153" s="3">
        <v>3377749.4</v>
      </c>
      <c r="G153" s="27">
        <f t="shared" si="11"/>
        <v>92.4294990693534</v>
      </c>
      <c r="H153" s="30">
        <f t="shared" si="12"/>
        <v>467743.4000000004</v>
      </c>
    </row>
    <row r="154" spans="1:8" ht="38.25">
      <c r="A154" s="13" t="s">
        <v>141</v>
      </c>
      <c r="B154" s="3" t="s">
        <v>333</v>
      </c>
      <c r="C154" s="35">
        <v>171000</v>
      </c>
      <c r="D154" s="35"/>
      <c r="E154" s="35"/>
      <c r="F154" s="11">
        <v>976883</v>
      </c>
      <c r="G154" s="27" t="e">
        <f t="shared" si="11"/>
        <v>#DIV/0!</v>
      </c>
      <c r="H154" s="30">
        <f t="shared" si="12"/>
        <v>0</v>
      </c>
    </row>
    <row r="155" spans="1:8" ht="12.75">
      <c r="A155" s="23" t="s">
        <v>47</v>
      </c>
      <c r="B155" s="1" t="s">
        <v>48</v>
      </c>
      <c r="C155" s="1">
        <f>C157+C156</f>
        <v>12115039.379999999</v>
      </c>
      <c r="D155" s="33">
        <f>D157+D156+D158</f>
        <v>14469656</v>
      </c>
      <c r="E155" s="1">
        <f>E157+E156</f>
        <v>1069489.52</v>
      </c>
      <c r="F155" s="1">
        <f>F157+F156</f>
        <v>16260.4</v>
      </c>
      <c r="G155" s="27">
        <f t="shared" si="11"/>
        <v>7.391257401005248</v>
      </c>
      <c r="H155" s="30">
        <f t="shared" si="12"/>
        <v>13400166.48</v>
      </c>
    </row>
    <row r="156" spans="1:8" ht="25.5">
      <c r="A156" s="13" t="s">
        <v>121</v>
      </c>
      <c r="B156" s="3" t="s">
        <v>334</v>
      </c>
      <c r="C156" s="40">
        <v>3073039.38</v>
      </c>
      <c r="D156" s="40">
        <v>5454656</v>
      </c>
      <c r="E156" s="35">
        <v>1069489.52</v>
      </c>
      <c r="F156" s="3">
        <v>16260.4</v>
      </c>
      <c r="G156" s="27">
        <f t="shared" si="11"/>
        <v>19.6069104999472</v>
      </c>
      <c r="H156" s="30">
        <f t="shared" si="12"/>
        <v>4385166.48</v>
      </c>
    </row>
    <row r="157" spans="1:8" ht="56.25" customHeight="1">
      <c r="A157" s="13" t="s">
        <v>354</v>
      </c>
      <c r="B157" s="3" t="s">
        <v>353</v>
      </c>
      <c r="C157" s="3">
        <v>9042000</v>
      </c>
      <c r="D157" s="34">
        <v>4237500</v>
      </c>
      <c r="E157" s="34">
        <v>0</v>
      </c>
      <c r="F157" s="34">
        <v>0</v>
      </c>
      <c r="G157" s="27">
        <f t="shared" si="11"/>
        <v>0</v>
      </c>
      <c r="H157" s="30">
        <f t="shared" si="12"/>
        <v>4237500</v>
      </c>
    </row>
    <row r="158" spans="1:8" ht="40.5" customHeight="1">
      <c r="A158" s="13" t="s">
        <v>141</v>
      </c>
      <c r="B158" s="3" t="s">
        <v>360</v>
      </c>
      <c r="C158" s="3"/>
      <c r="D158" s="34">
        <v>4777500</v>
      </c>
      <c r="E158" s="34"/>
      <c r="F158" s="34"/>
      <c r="G158" s="27"/>
      <c r="H158" s="30"/>
    </row>
    <row r="159" spans="1:8" ht="12.75">
      <c r="A159" s="23" t="s">
        <v>49</v>
      </c>
      <c r="B159" s="23" t="s">
        <v>50</v>
      </c>
      <c r="C159" s="31">
        <f>C161+C160+C162</f>
        <v>7226265.42</v>
      </c>
      <c r="D159" s="31">
        <f>D161+D160+D162</f>
        <v>10161172.96</v>
      </c>
      <c r="E159" s="31">
        <f>E161+E160+E162</f>
        <v>3412459.69</v>
      </c>
      <c r="F159" s="31">
        <f>F161+F160+F162</f>
        <v>2212493.02</v>
      </c>
      <c r="G159" s="28">
        <f t="shared" si="3"/>
        <v>33.58332451807807</v>
      </c>
      <c r="H159" s="33">
        <f t="shared" si="4"/>
        <v>6748713.270000001</v>
      </c>
    </row>
    <row r="160" spans="1:8" ht="25.5">
      <c r="A160" s="13" t="s">
        <v>121</v>
      </c>
      <c r="B160" s="3" t="s">
        <v>335</v>
      </c>
      <c r="C160" s="35">
        <v>5740525.42</v>
      </c>
      <c r="D160" s="35">
        <v>8202972.96</v>
      </c>
      <c r="E160" s="35">
        <v>3269459.69</v>
      </c>
      <c r="F160" s="35">
        <v>2204993.02</v>
      </c>
      <c r="G160" s="27">
        <f>E160/D160*100</f>
        <v>39.857009232418584</v>
      </c>
      <c r="H160" s="30">
        <f>D160-E160</f>
        <v>4933513.27</v>
      </c>
    </row>
    <row r="161" spans="1:8" ht="38.25">
      <c r="A161" s="13" t="s">
        <v>141</v>
      </c>
      <c r="B161" s="3" t="s">
        <v>336</v>
      </c>
      <c r="C161" s="3">
        <v>1479740</v>
      </c>
      <c r="D161" s="34">
        <v>1952200</v>
      </c>
      <c r="E161" s="34">
        <v>143000</v>
      </c>
      <c r="F161" s="34">
        <v>7500</v>
      </c>
      <c r="G161" s="27">
        <f t="shared" si="3"/>
        <v>7.325069152750744</v>
      </c>
      <c r="H161" s="30">
        <f t="shared" si="4"/>
        <v>1809200</v>
      </c>
    </row>
    <row r="162" spans="1:8" ht="12.75">
      <c r="A162" s="3" t="s">
        <v>125</v>
      </c>
      <c r="B162" s="3" t="s">
        <v>337</v>
      </c>
      <c r="C162" s="3">
        <v>6000</v>
      </c>
      <c r="D162" s="34">
        <v>6000</v>
      </c>
      <c r="E162" s="34"/>
      <c r="F162" s="34"/>
      <c r="G162" s="27"/>
      <c r="H162" s="30"/>
    </row>
    <row r="163" spans="1:8" ht="12.75">
      <c r="A163" s="1" t="s">
        <v>51</v>
      </c>
      <c r="B163" s="1" t="s">
        <v>52</v>
      </c>
      <c r="C163" s="33">
        <f aca="true" t="shared" si="13" ref="C163:F164">C164</f>
        <v>60000</v>
      </c>
      <c r="D163" s="33">
        <f t="shared" si="13"/>
        <v>60000</v>
      </c>
      <c r="E163" s="33">
        <f t="shared" si="13"/>
        <v>0</v>
      </c>
      <c r="F163" s="33">
        <f t="shared" si="13"/>
        <v>0</v>
      </c>
      <c r="G163" s="28">
        <f t="shared" si="3"/>
        <v>0</v>
      </c>
      <c r="H163" s="33">
        <f t="shared" si="4"/>
        <v>60000</v>
      </c>
    </row>
    <row r="164" spans="1:8" ht="25.5">
      <c r="A164" s="24" t="s">
        <v>53</v>
      </c>
      <c r="B164" s="23" t="s">
        <v>54</v>
      </c>
      <c r="C164" s="31">
        <f t="shared" si="13"/>
        <v>60000</v>
      </c>
      <c r="D164" s="31">
        <f t="shared" si="13"/>
        <v>60000</v>
      </c>
      <c r="E164" s="31">
        <f t="shared" si="13"/>
        <v>0</v>
      </c>
      <c r="F164" s="31">
        <f t="shared" si="13"/>
        <v>0</v>
      </c>
      <c r="G164" s="28">
        <f>E164/D164*100</f>
        <v>0</v>
      </c>
      <c r="H164" s="30">
        <f aca="true" t="shared" si="14" ref="H164:H233">D164-E164</f>
        <v>60000</v>
      </c>
    </row>
    <row r="165" spans="1:8" ht="25.5">
      <c r="A165" s="13" t="s">
        <v>121</v>
      </c>
      <c r="B165" s="3" t="s">
        <v>169</v>
      </c>
      <c r="C165" s="3">
        <v>60000</v>
      </c>
      <c r="D165" s="34">
        <v>60000</v>
      </c>
      <c r="E165" s="34">
        <v>0</v>
      </c>
      <c r="F165" s="34">
        <v>0</v>
      </c>
      <c r="G165" s="27">
        <f aca="true" t="shared" si="15" ref="G165:G234">E165/D165*100</f>
        <v>0</v>
      </c>
      <c r="H165" s="30">
        <f t="shared" si="14"/>
        <v>60000</v>
      </c>
    </row>
    <row r="166" spans="1:8" ht="12.75">
      <c r="A166" s="1" t="s">
        <v>55</v>
      </c>
      <c r="B166" s="1" t="s">
        <v>56</v>
      </c>
      <c r="C166" s="33">
        <f>C167+C171+C172+C173+C176+C168+C169+C170+C174+C175+C177+C178+C179</f>
        <v>226434440.91</v>
      </c>
      <c r="D166" s="33">
        <f>D167+D171+D172+D173+D176+D168+D169+D170+D174+D175+D177+D178+D179</f>
        <v>213018045.91000003</v>
      </c>
      <c r="E166" s="33">
        <f>E167+E171+E172+E173+E176+E168+E169+E170+E174+E175+E177+E178+E179</f>
        <v>107901484.02000001</v>
      </c>
      <c r="F166" s="33">
        <f>F167+F171+F172+F173+F176+F168+F169+F170+F174+F175+F177+F178+F179</f>
        <v>101836323.34</v>
      </c>
      <c r="G166" s="28">
        <f t="shared" si="15"/>
        <v>50.65368220755734</v>
      </c>
      <c r="H166" s="33">
        <f t="shared" si="14"/>
        <v>105116561.89000002</v>
      </c>
    </row>
    <row r="167" spans="1:8" ht="12.75">
      <c r="A167" s="17" t="s">
        <v>132</v>
      </c>
      <c r="B167" s="3" t="s">
        <v>195</v>
      </c>
      <c r="C167" s="35">
        <f aca="true" t="shared" si="16" ref="C167:E172">C198</f>
        <v>6975000</v>
      </c>
      <c r="D167" s="35">
        <f t="shared" si="16"/>
        <v>6975000</v>
      </c>
      <c r="E167" s="35">
        <f t="shared" si="16"/>
        <v>3038181.14</v>
      </c>
      <c r="F167" s="35">
        <f aca="true" t="shared" si="17" ref="F167:F172">F198</f>
        <v>2980141.99</v>
      </c>
      <c r="G167" s="27">
        <f t="shared" si="15"/>
        <v>43.55815254480287</v>
      </c>
      <c r="H167" s="33">
        <f t="shared" si="14"/>
        <v>3936818.86</v>
      </c>
    </row>
    <row r="168" spans="1:8" ht="25.5">
      <c r="A168" s="17" t="s">
        <v>186</v>
      </c>
      <c r="B168" s="3" t="s">
        <v>196</v>
      </c>
      <c r="C168" s="35">
        <f t="shared" si="16"/>
        <v>10000</v>
      </c>
      <c r="D168" s="35">
        <f t="shared" si="16"/>
        <v>10000</v>
      </c>
      <c r="E168" s="35">
        <f t="shared" si="16"/>
        <v>0</v>
      </c>
      <c r="F168" s="35">
        <f t="shared" si="17"/>
        <v>0</v>
      </c>
      <c r="G168" s="27">
        <f t="shared" si="15"/>
        <v>0</v>
      </c>
      <c r="H168" s="30">
        <f t="shared" si="14"/>
        <v>10000</v>
      </c>
    </row>
    <row r="169" spans="1:8" ht="38.25">
      <c r="A169" s="17" t="s">
        <v>188</v>
      </c>
      <c r="B169" s="3" t="s">
        <v>197</v>
      </c>
      <c r="C169" s="35">
        <f t="shared" si="16"/>
        <v>2106000</v>
      </c>
      <c r="D169" s="35">
        <f t="shared" si="16"/>
        <v>2106000</v>
      </c>
      <c r="E169" s="35">
        <f t="shared" si="16"/>
        <v>1147636.23</v>
      </c>
      <c r="F169" s="35">
        <f t="shared" si="17"/>
        <v>1037764.03</v>
      </c>
      <c r="G169" s="27">
        <f t="shared" si="15"/>
        <v>54.49364814814815</v>
      </c>
      <c r="H169" s="30">
        <f t="shared" si="14"/>
        <v>958363.77</v>
      </c>
    </row>
    <row r="170" spans="1:8" ht="12.75">
      <c r="A170" s="3" t="s">
        <v>114</v>
      </c>
      <c r="B170" s="3" t="s">
        <v>198</v>
      </c>
      <c r="C170" s="35">
        <f t="shared" si="16"/>
        <v>1573100</v>
      </c>
      <c r="D170" s="35">
        <f t="shared" si="16"/>
        <v>1576345</v>
      </c>
      <c r="E170" s="35">
        <f t="shared" si="16"/>
        <v>657692.89</v>
      </c>
      <c r="F170" s="35">
        <f t="shared" si="17"/>
        <v>611047.25</v>
      </c>
      <c r="G170" s="27">
        <f t="shared" si="15"/>
        <v>41.72264891251598</v>
      </c>
      <c r="H170" s="30">
        <f t="shared" si="14"/>
        <v>918652.11</v>
      </c>
    </row>
    <row r="171" spans="1:8" ht="12.75">
      <c r="A171" s="3" t="s">
        <v>116</v>
      </c>
      <c r="B171" s="3" t="s">
        <v>199</v>
      </c>
      <c r="C171" s="35">
        <f t="shared" si="16"/>
        <v>465000</v>
      </c>
      <c r="D171" s="35">
        <f t="shared" si="16"/>
        <v>461755</v>
      </c>
      <c r="E171" s="35">
        <f t="shared" si="16"/>
        <v>255993.64</v>
      </c>
      <c r="F171" s="35">
        <f t="shared" si="17"/>
        <v>137935.19</v>
      </c>
      <c r="G171" s="27">
        <f t="shared" si="15"/>
        <v>55.439278405214885</v>
      </c>
      <c r="H171" s="30">
        <f t="shared" si="14"/>
        <v>205761.36</v>
      </c>
    </row>
    <row r="172" spans="1:8" ht="25.5">
      <c r="A172" s="13" t="s">
        <v>119</v>
      </c>
      <c r="B172" s="3" t="s">
        <v>200</v>
      </c>
      <c r="C172" s="35">
        <f t="shared" si="16"/>
        <v>968200</v>
      </c>
      <c r="D172" s="35">
        <f t="shared" si="16"/>
        <v>870600</v>
      </c>
      <c r="E172" s="35">
        <f t="shared" si="16"/>
        <v>168575.01</v>
      </c>
      <c r="F172" s="35">
        <f t="shared" si="17"/>
        <v>0</v>
      </c>
      <c r="G172" s="27">
        <f t="shared" si="15"/>
        <v>19.363084079944866</v>
      </c>
      <c r="H172" s="30">
        <f t="shared" si="14"/>
        <v>702024.99</v>
      </c>
    </row>
    <row r="173" spans="1:8" ht="25.5">
      <c r="A173" s="13" t="s">
        <v>121</v>
      </c>
      <c r="B173" s="3" t="s">
        <v>201</v>
      </c>
      <c r="C173" s="35">
        <f>C193+C204</f>
        <v>2512080</v>
      </c>
      <c r="D173" s="35">
        <f>D193+D204</f>
        <v>2498190.8899999997</v>
      </c>
      <c r="E173" s="35">
        <f>E193+E204</f>
        <v>772524.94</v>
      </c>
      <c r="F173" s="35">
        <f>F193+F204</f>
        <v>1000212.26</v>
      </c>
      <c r="G173" s="27">
        <f t="shared" si="15"/>
        <v>30.923375114861624</v>
      </c>
      <c r="H173" s="30">
        <f t="shared" si="14"/>
        <v>1725665.9499999997</v>
      </c>
    </row>
    <row r="174" spans="1:8" ht="38.25">
      <c r="A174" s="17" t="s">
        <v>176</v>
      </c>
      <c r="B174" s="3" t="s">
        <v>202</v>
      </c>
      <c r="C174" s="35">
        <f>C187</f>
        <v>3000000</v>
      </c>
      <c r="D174" s="35">
        <f>D187</f>
        <v>3000000</v>
      </c>
      <c r="E174" s="35">
        <f>E187</f>
        <v>99143.13</v>
      </c>
      <c r="F174" s="35">
        <f>F187+F181</f>
        <v>2861355.8</v>
      </c>
      <c r="G174" s="27">
        <f t="shared" si="15"/>
        <v>3.304771</v>
      </c>
      <c r="H174" s="30">
        <f t="shared" si="14"/>
        <v>2900856.87</v>
      </c>
    </row>
    <row r="175" spans="1:8" ht="51">
      <c r="A175" s="17" t="s">
        <v>170</v>
      </c>
      <c r="B175" s="3" t="s">
        <v>203</v>
      </c>
      <c r="C175" s="35">
        <f>C182+C194+C188</f>
        <v>100575848</v>
      </c>
      <c r="D175" s="35">
        <f>D182+D194+D188</f>
        <v>107517090.91</v>
      </c>
      <c r="E175" s="35">
        <f>E182+E194+E188</f>
        <v>57353580.28</v>
      </c>
      <c r="F175" s="35">
        <f>F182+F194+F188</f>
        <v>66056555.1</v>
      </c>
      <c r="G175" s="27">
        <f t="shared" si="15"/>
        <v>53.343686845107555</v>
      </c>
      <c r="H175" s="30">
        <f t="shared" si="14"/>
        <v>50163510.629999995</v>
      </c>
    </row>
    <row r="176" spans="1:8" ht="12.75">
      <c r="A176" s="17" t="s">
        <v>172</v>
      </c>
      <c r="B176" s="3" t="s">
        <v>204</v>
      </c>
      <c r="C176" s="35">
        <f>C183+C189+C195</f>
        <v>22201555.91</v>
      </c>
      <c r="D176" s="35">
        <f>D183+D189+D195</f>
        <v>7350554</v>
      </c>
      <c r="E176" s="35">
        <f>E183+E189+E195</f>
        <v>1512765.1099999999</v>
      </c>
      <c r="F176" s="35">
        <f>F183+F189+F195</f>
        <v>3099551.6999999997</v>
      </c>
      <c r="G176" s="27">
        <f t="shared" si="15"/>
        <v>20.580287009659408</v>
      </c>
      <c r="H176" s="30">
        <f t="shared" si="14"/>
        <v>5837788.890000001</v>
      </c>
    </row>
    <row r="177" spans="1:8" ht="51">
      <c r="A177" s="17" t="s">
        <v>157</v>
      </c>
      <c r="B177" s="3" t="s">
        <v>205</v>
      </c>
      <c r="C177" s="35">
        <f aca="true" t="shared" si="18" ref="C177:E178">C184+C190</f>
        <v>58796652</v>
      </c>
      <c r="D177" s="35">
        <f t="shared" si="18"/>
        <v>74615040</v>
      </c>
      <c r="E177" s="35">
        <f t="shared" si="18"/>
        <v>40645289.22</v>
      </c>
      <c r="F177" s="35">
        <f>F184+F190</f>
        <v>21649863.03</v>
      </c>
      <c r="G177" s="27">
        <f t="shared" si="15"/>
        <v>54.47331961491946</v>
      </c>
      <c r="H177" s="30">
        <f t="shared" si="14"/>
        <v>33969750.78</v>
      </c>
    </row>
    <row r="178" spans="1:8" ht="12.75">
      <c r="A178" s="17" t="s">
        <v>159</v>
      </c>
      <c r="B178" s="3" t="s">
        <v>206</v>
      </c>
      <c r="C178" s="35">
        <f t="shared" si="18"/>
        <v>27131005</v>
      </c>
      <c r="D178" s="35">
        <f>D185+D191+D196</f>
        <v>5902470.11</v>
      </c>
      <c r="E178" s="35">
        <f>E185+E191+E196</f>
        <v>2186266.29</v>
      </c>
      <c r="F178" s="35">
        <f>F185+F191+F196</f>
        <v>2372943.89</v>
      </c>
      <c r="G178" s="27">
        <f t="shared" si="15"/>
        <v>37.039853641884854</v>
      </c>
      <c r="H178" s="30">
        <f t="shared" si="14"/>
        <v>3716203.8200000003</v>
      </c>
    </row>
    <row r="179" spans="1:8" ht="12.75">
      <c r="A179" s="3" t="s">
        <v>125</v>
      </c>
      <c r="B179" s="3" t="s">
        <v>207</v>
      </c>
      <c r="C179" s="35">
        <f>C205</f>
        <v>120000</v>
      </c>
      <c r="D179" s="35">
        <f>D205</f>
        <v>135000</v>
      </c>
      <c r="E179" s="35">
        <f>E205</f>
        <v>63836.14</v>
      </c>
      <c r="F179" s="35">
        <f>F205</f>
        <v>28953.1</v>
      </c>
      <c r="G179" s="27">
        <f t="shared" si="15"/>
        <v>47.28602962962963</v>
      </c>
      <c r="H179" s="30">
        <f t="shared" si="14"/>
        <v>71163.86</v>
      </c>
    </row>
    <row r="180" spans="1:8" ht="12.75">
      <c r="A180" s="23" t="s">
        <v>57</v>
      </c>
      <c r="B180" s="23" t="s">
        <v>58</v>
      </c>
      <c r="C180" s="31">
        <f>C183+C184+C182+C185</f>
        <v>31753600</v>
      </c>
      <c r="D180" s="31">
        <f>D183+D184+D182+D185</f>
        <v>30253600</v>
      </c>
      <c r="E180" s="31">
        <f>E183+E184+E182+E185</f>
        <v>18611917</v>
      </c>
      <c r="F180" s="31">
        <f>F183+F184+F182+F185+F181</f>
        <v>15590084.61</v>
      </c>
      <c r="G180" s="28">
        <f t="shared" si="15"/>
        <v>61.5196769971177</v>
      </c>
      <c r="H180" s="33">
        <f t="shared" si="14"/>
        <v>11641683</v>
      </c>
    </row>
    <row r="181" spans="1:8" ht="38.25">
      <c r="A181" s="17" t="s">
        <v>176</v>
      </c>
      <c r="B181" s="3" t="s">
        <v>370</v>
      </c>
      <c r="C181" s="31"/>
      <c r="D181" s="31"/>
      <c r="E181" s="31"/>
      <c r="F181" s="34">
        <v>2861355.8</v>
      </c>
      <c r="G181" s="28"/>
      <c r="H181" s="33"/>
    </row>
    <row r="182" spans="1:8" ht="51">
      <c r="A182" s="17" t="s">
        <v>170</v>
      </c>
      <c r="B182" s="3" t="s">
        <v>171</v>
      </c>
      <c r="C182" s="35">
        <v>16110448</v>
      </c>
      <c r="D182" s="35">
        <v>18243973</v>
      </c>
      <c r="E182" s="35">
        <v>10661046.85</v>
      </c>
      <c r="F182" s="34">
        <v>12728728.81</v>
      </c>
      <c r="G182" s="27">
        <f>E182/D182*100</f>
        <v>58.435993355175434</v>
      </c>
      <c r="H182" s="30">
        <f>D182-E182</f>
        <v>7582926.15</v>
      </c>
    </row>
    <row r="183" spans="1:8" ht="12.75">
      <c r="A183" s="17" t="s">
        <v>172</v>
      </c>
      <c r="B183" s="3" t="s">
        <v>173</v>
      </c>
      <c r="C183" s="3">
        <v>4233525</v>
      </c>
      <c r="D183" s="34">
        <v>600000</v>
      </c>
      <c r="E183" s="34">
        <v>156445.17</v>
      </c>
      <c r="F183" s="34">
        <v>0</v>
      </c>
      <c r="G183" s="27">
        <f t="shared" si="15"/>
        <v>26.074195</v>
      </c>
      <c r="H183" s="30">
        <f t="shared" si="14"/>
        <v>443554.82999999996</v>
      </c>
    </row>
    <row r="184" spans="1:8" ht="51">
      <c r="A184" s="17" t="s">
        <v>157</v>
      </c>
      <c r="B184" s="3" t="s">
        <v>174</v>
      </c>
      <c r="C184" s="34">
        <v>9763152</v>
      </c>
      <c r="D184" s="34">
        <v>11009627</v>
      </c>
      <c r="E184" s="34">
        <v>7544624.98</v>
      </c>
      <c r="F184" s="34">
        <v>0</v>
      </c>
      <c r="G184" s="27">
        <f t="shared" si="15"/>
        <v>68.5275257735798</v>
      </c>
      <c r="H184" s="30">
        <f t="shared" si="14"/>
        <v>3465002.0199999996</v>
      </c>
    </row>
    <row r="185" spans="1:8" ht="12.75">
      <c r="A185" s="17" t="s">
        <v>159</v>
      </c>
      <c r="B185" s="3" t="s">
        <v>175</v>
      </c>
      <c r="C185" s="34">
        <v>1646475</v>
      </c>
      <c r="D185" s="34">
        <v>400000</v>
      </c>
      <c r="E185" s="34">
        <v>249800</v>
      </c>
      <c r="F185" s="34">
        <v>0</v>
      </c>
      <c r="G185" s="27"/>
      <c r="H185" s="30"/>
    </row>
    <row r="186" spans="1:8" ht="12.75">
      <c r="A186" s="23" t="s">
        <v>59</v>
      </c>
      <c r="B186" s="23" t="s">
        <v>60</v>
      </c>
      <c r="C186" s="31">
        <f>C188+C189+C190+C191+C187</f>
        <v>177958160.91</v>
      </c>
      <c r="D186" s="31">
        <f>D188+D189+D190+D191+D187</f>
        <v>165886755.02</v>
      </c>
      <c r="E186" s="31">
        <f>E188+E189+E190+E191+E187</f>
        <v>82894192.34</v>
      </c>
      <c r="F186" s="31">
        <f>F188+F189+F190+F191+F187</f>
        <v>79887661.57000001</v>
      </c>
      <c r="G186" s="28">
        <f t="shared" si="15"/>
        <v>49.97035015243135</v>
      </c>
      <c r="H186" s="33">
        <f t="shared" si="14"/>
        <v>82992562.68</v>
      </c>
    </row>
    <row r="187" spans="1:8" ht="38.25">
      <c r="A187" s="17" t="s">
        <v>176</v>
      </c>
      <c r="B187" s="3" t="s">
        <v>177</v>
      </c>
      <c r="C187" s="3">
        <v>3000000</v>
      </c>
      <c r="D187" s="35">
        <v>3000000</v>
      </c>
      <c r="E187" s="35">
        <v>99143.13</v>
      </c>
      <c r="F187" s="35">
        <v>0</v>
      </c>
      <c r="G187" s="27">
        <f>E187/D187*100</f>
        <v>3.304771</v>
      </c>
      <c r="H187" s="30">
        <f>D187-E187</f>
        <v>2900856.87</v>
      </c>
    </row>
    <row r="188" spans="1:8" ht="51">
      <c r="A188" s="17" t="s">
        <v>170</v>
      </c>
      <c r="B188" s="3" t="s">
        <v>178</v>
      </c>
      <c r="C188" s="3">
        <v>83092900</v>
      </c>
      <c r="D188" s="34">
        <v>87900617.91</v>
      </c>
      <c r="E188" s="34">
        <v>46403344.44</v>
      </c>
      <c r="F188" s="34">
        <v>52858070.35</v>
      </c>
      <c r="G188" s="27">
        <f t="shared" si="15"/>
        <v>52.790691969323376</v>
      </c>
      <c r="H188" s="30">
        <f t="shared" si="14"/>
        <v>41497273.47</v>
      </c>
    </row>
    <row r="189" spans="1:8" ht="12.75">
      <c r="A189" s="17" t="s">
        <v>172</v>
      </c>
      <c r="B189" s="3" t="s">
        <v>179</v>
      </c>
      <c r="C189" s="3">
        <v>17347230.91</v>
      </c>
      <c r="D189" s="34">
        <v>5978254</v>
      </c>
      <c r="E189" s="34">
        <v>1354574.24</v>
      </c>
      <c r="F189" s="34">
        <v>3019544.3</v>
      </c>
      <c r="G189" s="27">
        <f t="shared" si="15"/>
        <v>22.658358778332268</v>
      </c>
      <c r="H189" s="30">
        <f t="shared" si="14"/>
        <v>4623679.76</v>
      </c>
    </row>
    <row r="190" spans="1:8" ht="51">
      <c r="A190" s="17" t="s">
        <v>157</v>
      </c>
      <c r="B190" s="3" t="s">
        <v>180</v>
      </c>
      <c r="C190" s="3">
        <v>49033500</v>
      </c>
      <c r="D190" s="34">
        <v>63605413</v>
      </c>
      <c r="E190" s="34">
        <v>33100664.24</v>
      </c>
      <c r="F190" s="34">
        <v>21649863.03</v>
      </c>
      <c r="G190" s="27">
        <f t="shared" si="15"/>
        <v>52.04064037757289</v>
      </c>
      <c r="H190" s="30">
        <f t="shared" si="14"/>
        <v>30504748.76</v>
      </c>
    </row>
    <row r="191" spans="1:8" ht="12.75">
      <c r="A191" s="17" t="s">
        <v>159</v>
      </c>
      <c r="B191" s="3" t="s">
        <v>181</v>
      </c>
      <c r="C191" s="34">
        <v>25484530</v>
      </c>
      <c r="D191" s="34">
        <v>5402470.11</v>
      </c>
      <c r="E191" s="34">
        <v>1936466.29</v>
      </c>
      <c r="F191" s="34">
        <v>2360183.89</v>
      </c>
      <c r="G191" s="27">
        <f t="shared" si="15"/>
        <v>35.84409076906489</v>
      </c>
      <c r="H191" s="30">
        <f t="shared" si="14"/>
        <v>3466003.8200000003</v>
      </c>
    </row>
    <row r="192" spans="1:8" ht="12.75">
      <c r="A192" s="23" t="s">
        <v>61</v>
      </c>
      <c r="B192" s="23" t="s">
        <v>62</v>
      </c>
      <c r="C192" s="31">
        <f>C193+C194+C195</f>
        <v>2468980</v>
      </c>
      <c r="D192" s="31">
        <f>D193+D194+D195+D196</f>
        <v>2720880</v>
      </c>
      <c r="E192" s="31">
        <f>E193+E194+E195+E196</f>
        <v>391725.89</v>
      </c>
      <c r="F192" s="31">
        <f>F193+F194+F195+F196</f>
        <v>826169.02</v>
      </c>
      <c r="G192" s="28">
        <f t="shared" si="15"/>
        <v>14.397029269942077</v>
      </c>
      <c r="H192" s="33">
        <f t="shared" si="14"/>
        <v>2329154.11</v>
      </c>
    </row>
    <row r="193" spans="1:8" ht="25.5">
      <c r="A193" s="13" t="s">
        <v>121</v>
      </c>
      <c r="B193" s="3" t="s">
        <v>182</v>
      </c>
      <c r="C193" s="3">
        <v>475680</v>
      </c>
      <c r="D193" s="34">
        <v>476080</v>
      </c>
      <c r="E193" s="34">
        <v>100791.2</v>
      </c>
      <c r="F193" s="34">
        <v>263645.68</v>
      </c>
      <c r="G193" s="27">
        <f t="shared" si="15"/>
        <v>21.171063686775334</v>
      </c>
      <c r="H193" s="30">
        <f t="shared" si="14"/>
        <v>375288.8</v>
      </c>
    </row>
    <row r="194" spans="1:8" ht="51">
      <c r="A194" s="17" t="s">
        <v>170</v>
      </c>
      <c r="B194" s="3" t="s">
        <v>183</v>
      </c>
      <c r="C194" s="3">
        <v>1372500</v>
      </c>
      <c r="D194" s="34">
        <v>1372500</v>
      </c>
      <c r="E194" s="34">
        <v>289188.99</v>
      </c>
      <c r="F194" s="34">
        <v>469755.94</v>
      </c>
      <c r="G194" s="27">
        <f t="shared" si="15"/>
        <v>21.07023606557377</v>
      </c>
      <c r="H194" s="30">
        <f t="shared" si="14"/>
        <v>1083311.01</v>
      </c>
    </row>
    <row r="195" spans="1:8" ht="12.75">
      <c r="A195" s="17" t="s">
        <v>172</v>
      </c>
      <c r="B195" s="3" t="s">
        <v>184</v>
      </c>
      <c r="C195" s="34">
        <v>620800</v>
      </c>
      <c r="D195" s="34">
        <v>772300</v>
      </c>
      <c r="E195" s="34">
        <v>1745.7</v>
      </c>
      <c r="F195" s="34">
        <v>80007.4</v>
      </c>
      <c r="G195" s="27">
        <f t="shared" si="15"/>
        <v>0.22603910397513918</v>
      </c>
      <c r="H195" s="30">
        <f t="shared" si="14"/>
        <v>770554.3</v>
      </c>
    </row>
    <row r="196" spans="1:8" ht="12.75">
      <c r="A196" s="17" t="s">
        <v>159</v>
      </c>
      <c r="B196" s="3" t="s">
        <v>344</v>
      </c>
      <c r="C196" s="34"/>
      <c r="D196" s="34">
        <v>100000</v>
      </c>
      <c r="E196" s="34"/>
      <c r="F196" s="34">
        <v>12760</v>
      </c>
      <c r="G196" s="27"/>
      <c r="H196" s="30"/>
    </row>
    <row r="197" spans="1:8" ht="12.75">
      <c r="A197" s="23" t="s">
        <v>63</v>
      </c>
      <c r="B197" s="23" t="s">
        <v>64</v>
      </c>
      <c r="C197" s="31">
        <f>C198+C200+C204+C205+C201+C202+C203+C199</f>
        <v>14253700</v>
      </c>
      <c r="D197" s="31">
        <f>D198+D200+D204+D205+D201+D202+D203+D199</f>
        <v>14156810.89</v>
      </c>
      <c r="E197" s="31">
        <f>E198+E200+E204+E205+E201+E202+E203+E199</f>
        <v>6003648.789999999</v>
      </c>
      <c r="F197" s="31">
        <f>F198+F200+F204+F205+F201+F202+F203+F199</f>
        <v>5532408.140000001</v>
      </c>
      <c r="G197" s="28">
        <f t="shared" si="15"/>
        <v>42.408200806304606</v>
      </c>
      <c r="H197" s="33">
        <f t="shared" si="14"/>
        <v>8153162.1000000015</v>
      </c>
    </row>
    <row r="198" spans="1:8" ht="12.75">
      <c r="A198" s="17" t="s">
        <v>132</v>
      </c>
      <c r="B198" s="3" t="s">
        <v>185</v>
      </c>
      <c r="C198" s="34">
        <v>6975000</v>
      </c>
      <c r="D198" s="34">
        <v>6975000</v>
      </c>
      <c r="E198" s="34">
        <v>3038181.14</v>
      </c>
      <c r="F198" s="34">
        <v>2980141.99</v>
      </c>
      <c r="G198" s="27">
        <f t="shared" si="15"/>
        <v>43.55815254480287</v>
      </c>
      <c r="H198" s="30">
        <f t="shared" si="14"/>
        <v>3936818.86</v>
      </c>
    </row>
    <row r="199" spans="1:8" ht="25.5">
      <c r="A199" s="17" t="s">
        <v>186</v>
      </c>
      <c r="B199" s="3" t="s">
        <v>187</v>
      </c>
      <c r="C199" s="34">
        <v>10000</v>
      </c>
      <c r="D199" s="34">
        <v>10000</v>
      </c>
      <c r="E199" s="34">
        <v>0</v>
      </c>
      <c r="F199" s="34">
        <v>0</v>
      </c>
      <c r="G199" s="27"/>
      <c r="H199" s="30"/>
    </row>
    <row r="200" spans="1:8" ht="38.25">
      <c r="A200" s="17" t="s">
        <v>188</v>
      </c>
      <c r="B200" s="3" t="s">
        <v>189</v>
      </c>
      <c r="C200" s="34">
        <v>2106000</v>
      </c>
      <c r="D200" s="34">
        <v>2106000</v>
      </c>
      <c r="E200" s="34">
        <v>1147636.23</v>
      </c>
      <c r="F200" s="34">
        <v>1037764.03</v>
      </c>
      <c r="G200" s="27">
        <f t="shared" si="15"/>
        <v>54.49364814814815</v>
      </c>
      <c r="H200" s="30">
        <f t="shared" si="14"/>
        <v>958363.77</v>
      </c>
    </row>
    <row r="201" spans="1:8" ht="12.75">
      <c r="A201" s="3" t="s">
        <v>114</v>
      </c>
      <c r="B201" s="3" t="s">
        <v>190</v>
      </c>
      <c r="C201" s="34">
        <v>1573100</v>
      </c>
      <c r="D201" s="34">
        <v>1576345</v>
      </c>
      <c r="E201" s="34">
        <v>657692.89</v>
      </c>
      <c r="F201" s="34">
        <v>611047.25</v>
      </c>
      <c r="G201" s="27">
        <f t="shared" si="15"/>
        <v>41.72264891251598</v>
      </c>
      <c r="H201" s="30">
        <f t="shared" si="14"/>
        <v>918652.11</v>
      </c>
    </row>
    <row r="202" spans="1:8" ht="12.75">
      <c r="A202" s="3" t="s">
        <v>116</v>
      </c>
      <c r="B202" s="3" t="s">
        <v>191</v>
      </c>
      <c r="C202" s="34">
        <v>465000</v>
      </c>
      <c r="D202" s="34">
        <v>461755</v>
      </c>
      <c r="E202" s="34">
        <v>255993.64</v>
      </c>
      <c r="F202" s="34">
        <v>137935.19</v>
      </c>
      <c r="G202" s="27">
        <f t="shared" si="15"/>
        <v>55.439278405214885</v>
      </c>
      <c r="H202" s="30">
        <f t="shared" si="14"/>
        <v>205761.36</v>
      </c>
    </row>
    <row r="203" spans="1:8" ht="25.5">
      <c r="A203" s="13" t="s">
        <v>119</v>
      </c>
      <c r="B203" s="3" t="s">
        <v>192</v>
      </c>
      <c r="C203" s="34">
        <v>968200</v>
      </c>
      <c r="D203" s="34">
        <v>870600</v>
      </c>
      <c r="E203" s="34">
        <v>168575.01</v>
      </c>
      <c r="F203" s="34"/>
      <c r="G203" s="27">
        <f t="shared" si="15"/>
        <v>19.363084079944866</v>
      </c>
      <c r="H203" s="30">
        <f t="shared" si="14"/>
        <v>702024.99</v>
      </c>
    </row>
    <row r="204" spans="1:8" ht="25.5">
      <c r="A204" s="13" t="s">
        <v>121</v>
      </c>
      <c r="B204" s="3" t="s">
        <v>193</v>
      </c>
      <c r="C204" s="34">
        <v>2036400</v>
      </c>
      <c r="D204" s="34">
        <v>2022110.89</v>
      </c>
      <c r="E204" s="34">
        <v>671733.74</v>
      </c>
      <c r="F204" s="34">
        <v>736566.58</v>
      </c>
      <c r="G204" s="27">
        <f t="shared" si="15"/>
        <v>33.219431403190754</v>
      </c>
      <c r="H204" s="30">
        <f t="shared" si="14"/>
        <v>1350377.15</v>
      </c>
    </row>
    <row r="205" spans="1:8" ht="12.75">
      <c r="A205" s="3" t="s">
        <v>125</v>
      </c>
      <c r="B205" s="3" t="s">
        <v>194</v>
      </c>
      <c r="C205" s="34">
        <v>120000</v>
      </c>
      <c r="D205" s="34">
        <v>135000</v>
      </c>
      <c r="E205" s="34">
        <v>63836.14</v>
      </c>
      <c r="F205" s="34">
        <v>28953.1</v>
      </c>
      <c r="G205" s="27">
        <f t="shared" si="15"/>
        <v>47.28602962962963</v>
      </c>
      <c r="H205" s="30">
        <f t="shared" si="14"/>
        <v>71163.86</v>
      </c>
    </row>
    <row r="206" spans="1:8" ht="12.75">
      <c r="A206" s="1" t="s">
        <v>65</v>
      </c>
      <c r="B206" s="1" t="s">
        <v>66</v>
      </c>
      <c r="C206" s="33">
        <f>C207+C211+C212+C213+C216+C208+C209+C210+C214+C215+C217+C218+C219</f>
        <v>38165764.5</v>
      </c>
      <c r="D206" s="33">
        <f>D207+D211+D212+D213+D216+D208+D209+D210+D214+D215+D217+D218+D219+D220</f>
        <v>36689032.5</v>
      </c>
      <c r="E206" s="33">
        <f>E207+E211+E212+E213+E216+E208+E209+E210+E214+E215+E217+E218+E219+E220</f>
        <v>16803867.089999996</v>
      </c>
      <c r="F206" s="33">
        <f>F207+F211+F212+F213+F216+F208+F209+F210+F214+F215+F217+F218+F219+F220</f>
        <v>17536858.88</v>
      </c>
      <c r="G206" s="28">
        <f t="shared" si="15"/>
        <v>45.800790985698505</v>
      </c>
      <c r="H206" s="33">
        <f t="shared" si="14"/>
        <v>19885165.410000004</v>
      </c>
    </row>
    <row r="207" spans="1:8" ht="12.75">
      <c r="A207" s="17" t="s">
        <v>132</v>
      </c>
      <c r="B207" s="3" t="s">
        <v>224</v>
      </c>
      <c r="C207" s="35">
        <f>C233</f>
        <v>8224800</v>
      </c>
      <c r="D207" s="35">
        <f>D233</f>
        <v>8375254</v>
      </c>
      <c r="E207" s="35">
        <f>E233</f>
        <v>3863526.03</v>
      </c>
      <c r="F207" s="35">
        <f>F233</f>
        <v>4148716</v>
      </c>
      <c r="G207" s="27">
        <f t="shared" si="15"/>
        <v>46.130255034653274</v>
      </c>
      <c r="H207" s="30">
        <f t="shared" si="14"/>
        <v>4511727.970000001</v>
      </c>
    </row>
    <row r="208" spans="1:8" ht="25.5">
      <c r="A208" s="17" t="s">
        <v>186</v>
      </c>
      <c r="B208" s="3" t="s">
        <v>225</v>
      </c>
      <c r="C208" s="35">
        <f aca="true" t="shared" si="19" ref="C208:E213">C234</f>
        <v>3000</v>
      </c>
      <c r="D208" s="35">
        <f t="shared" si="19"/>
        <v>3000</v>
      </c>
      <c r="E208" s="35">
        <f>E234</f>
        <v>287.5</v>
      </c>
      <c r="F208" s="35">
        <f>F234</f>
        <v>291.21</v>
      </c>
      <c r="G208" s="27">
        <f t="shared" si="15"/>
        <v>9.583333333333334</v>
      </c>
      <c r="H208" s="30">
        <f t="shared" si="14"/>
        <v>2712.5</v>
      </c>
    </row>
    <row r="209" spans="1:8" ht="38.25">
      <c r="A209" s="17" t="s">
        <v>188</v>
      </c>
      <c r="B209" s="3" t="s">
        <v>226</v>
      </c>
      <c r="C209" s="35">
        <f t="shared" si="19"/>
        <v>2475200</v>
      </c>
      <c r="D209" s="35">
        <f t="shared" si="19"/>
        <v>4611504.02</v>
      </c>
      <c r="E209" s="35">
        <f t="shared" si="19"/>
        <v>1174080.33</v>
      </c>
      <c r="F209" s="35">
        <f>F235</f>
        <v>1517745.56</v>
      </c>
      <c r="G209" s="27">
        <f t="shared" si="15"/>
        <v>25.459813650991897</v>
      </c>
      <c r="H209" s="30">
        <f t="shared" si="14"/>
        <v>3437423.6899999995</v>
      </c>
    </row>
    <row r="210" spans="1:8" ht="12.75">
      <c r="A210" s="3" t="s">
        <v>114</v>
      </c>
      <c r="B210" s="3" t="s">
        <v>227</v>
      </c>
      <c r="C210" s="35">
        <f>C236+C222</f>
        <v>1165000</v>
      </c>
      <c r="D210" s="35">
        <f>D236+D222</f>
        <v>1302668.2</v>
      </c>
      <c r="E210" s="35">
        <f>E236+E222</f>
        <v>453587.45</v>
      </c>
      <c r="F210" s="35">
        <f>F236+F222</f>
        <v>349818.84</v>
      </c>
      <c r="G210" s="27">
        <f t="shared" si="15"/>
        <v>34.819875851732625</v>
      </c>
      <c r="H210" s="30">
        <f t="shared" si="14"/>
        <v>849080.75</v>
      </c>
    </row>
    <row r="211" spans="1:8" ht="38.25">
      <c r="A211" s="17" t="s">
        <v>220</v>
      </c>
      <c r="B211" s="3" t="s">
        <v>228</v>
      </c>
      <c r="C211" s="35">
        <f t="shared" si="19"/>
        <v>2000</v>
      </c>
      <c r="D211" s="35">
        <f t="shared" si="19"/>
        <v>2000</v>
      </c>
      <c r="E211" s="35">
        <f t="shared" si="19"/>
        <v>0</v>
      </c>
      <c r="F211" s="35">
        <f>F237</f>
        <v>0</v>
      </c>
      <c r="G211" s="27">
        <f t="shared" si="15"/>
        <v>0</v>
      </c>
      <c r="H211" s="30">
        <f t="shared" si="14"/>
        <v>2000</v>
      </c>
    </row>
    <row r="212" spans="1:8" ht="12.75">
      <c r="A212" s="3" t="s">
        <v>116</v>
      </c>
      <c r="B212" s="3" t="s">
        <v>229</v>
      </c>
      <c r="C212" s="35">
        <f>C238+C223</f>
        <v>1048351.5</v>
      </c>
      <c r="D212" s="35">
        <f>D238+D223</f>
        <v>404855.12</v>
      </c>
      <c r="E212" s="35">
        <f>E238+E223</f>
        <v>123379.06</v>
      </c>
      <c r="F212" s="35">
        <f>F238+F223</f>
        <v>110963.93000000001</v>
      </c>
      <c r="G212" s="27">
        <f t="shared" si="15"/>
        <v>30.474867157416707</v>
      </c>
      <c r="H212" s="30">
        <f t="shared" si="14"/>
        <v>281476.06</v>
      </c>
    </row>
    <row r="213" spans="1:8" ht="25.5">
      <c r="A213" s="13" t="s">
        <v>119</v>
      </c>
      <c r="B213" s="3" t="s">
        <v>230</v>
      </c>
      <c r="C213" s="35">
        <f t="shared" si="19"/>
        <v>130000</v>
      </c>
      <c r="D213" s="35">
        <f t="shared" si="19"/>
        <v>399012.66</v>
      </c>
      <c r="E213" s="35">
        <f t="shared" si="19"/>
        <v>59779.45</v>
      </c>
      <c r="F213" s="35">
        <f>F239</f>
        <v>0</v>
      </c>
      <c r="G213" s="27">
        <f t="shared" si="15"/>
        <v>14.981842932001205</v>
      </c>
      <c r="H213" s="30">
        <f t="shared" si="14"/>
        <v>339233.20999999996</v>
      </c>
    </row>
    <row r="214" spans="1:8" ht="25.5">
      <c r="A214" s="13" t="s">
        <v>121</v>
      </c>
      <c r="B214" s="3" t="s">
        <v>231</v>
      </c>
      <c r="C214" s="35">
        <f>C240+C224</f>
        <v>525892</v>
      </c>
      <c r="D214" s="35">
        <f>D240+D224</f>
        <v>778844.08</v>
      </c>
      <c r="E214" s="35">
        <f>E240+E224</f>
        <v>267203.05</v>
      </c>
      <c r="F214" s="35">
        <f>F240+F224</f>
        <v>350671.69999999995</v>
      </c>
      <c r="G214" s="27">
        <f t="shared" si="15"/>
        <v>34.30764345027826</v>
      </c>
      <c r="H214" s="30">
        <f t="shared" si="14"/>
        <v>511641.02999999997</v>
      </c>
    </row>
    <row r="215" spans="1:8" ht="51">
      <c r="A215" s="17" t="s">
        <v>170</v>
      </c>
      <c r="B215" s="3" t="s">
        <v>232</v>
      </c>
      <c r="C215" s="35">
        <f aca="true" t="shared" si="20" ref="C215:E216">C225+C230</f>
        <v>6710000</v>
      </c>
      <c r="D215" s="35">
        <f t="shared" si="20"/>
        <v>6710000</v>
      </c>
      <c r="E215" s="35">
        <f t="shared" si="20"/>
        <v>3379788.67</v>
      </c>
      <c r="F215" s="35">
        <f>F225+F230</f>
        <v>3262088.0700000003</v>
      </c>
      <c r="G215" s="27">
        <f t="shared" si="15"/>
        <v>50.36942876304023</v>
      </c>
      <c r="H215" s="30">
        <f t="shared" si="14"/>
        <v>3330211.33</v>
      </c>
    </row>
    <row r="216" spans="1:8" ht="12.75">
      <c r="A216" s="17" t="s">
        <v>172</v>
      </c>
      <c r="B216" s="3" t="s">
        <v>233</v>
      </c>
      <c r="C216" s="35">
        <f t="shared" si="20"/>
        <v>40000</v>
      </c>
      <c r="D216" s="35">
        <f t="shared" si="20"/>
        <v>240000</v>
      </c>
      <c r="E216" s="35">
        <f t="shared" si="20"/>
        <v>0</v>
      </c>
      <c r="F216" s="35">
        <f>F226+F231</f>
        <v>48000</v>
      </c>
      <c r="G216" s="27">
        <f t="shared" si="15"/>
        <v>0</v>
      </c>
      <c r="H216" s="30">
        <f t="shared" si="14"/>
        <v>240000</v>
      </c>
    </row>
    <row r="217" spans="1:8" ht="51">
      <c r="A217" s="17" t="s">
        <v>157</v>
      </c>
      <c r="B217" s="3" t="s">
        <v>234</v>
      </c>
      <c r="C217" s="35">
        <f aca="true" t="shared" si="21" ref="C217:E218">C227</f>
        <v>17131521</v>
      </c>
      <c r="D217" s="35">
        <f t="shared" si="21"/>
        <v>12339610.5</v>
      </c>
      <c r="E217" s="35">
        <f t="shared" si="21"/>
        <v>7465693.47</v>
      </c>
      <c r="F217" s="35">
        <f>F227</f>
        <v>7450974.21</v>
      </c>
      <c r="G217" s="27">
        <f t="shared" si="15"/>
        <v>60.501856764441634</v>
      </c>
      <c r="H217" s="30">
        <f t="shared" si="14"/>
        <v>4873917.03</v>
      </c>
    </row>
    <row r="218" spans="1:8" ht="12.75">
      <c r="A218" s="17" t="s">
        <v>159</v>
      </c>
      <c r="B218" s="3" t="s">
        <v>235</v>
      </c>
      <c r="C218" s="35">
        <f t="shared" si="21"/>
        <v>700000</v>
      </c>
      <c r="D218" s="35">
        <f t="shared" si="21"/>
        <v>1505000</v>
      </c>
      <c r="E218" s="35">
        <f t="shared" si="21"/>
        <v>0</v>
      </c>
      <c r="F218" s="35">
        <f>F228</f>
        <v>280236</v>
      </c>
      <c r="G218" s="27">
        <f t="shared" si="15"/>
        <v>0</v>
      </c>
      <c r="H218" s="30">
        <f t="shared" si="14"/>
        <v>1505000</v>
      </c>
    </row>
    <row r="219" spans="1:8" ht="12.75">
      <c r="A219" s="3" t="s">
        <v>125</v>
      </c>
      <c r="B219" s="3" t="s">
        <v>236</v>
      </c>
      <c r="C219" s="35">
        <f>C241</f>
        <v>10000</v>
      </c>
      <c r="D219" s="35">
        <f>D241</f>
        <v>0</v>
      </c>
      <c r="E219" s="35">
        <f>E241</f>
        <v>0</v>
      </c>
      <c r="F219" s="35">
        <f>F241</f>
        <v>17353.36</v>
      </c>
      <c r="G219" s="27" t="e">
        <f t="shared" si="15"/>
        <v>#DIV/0!</v>
      </c>
      <c r="H219" s="30">
        <f t="shared" si="14"/>
        <v>0</v>
      </c>
    </row>
    <row r="220" spans="1:8" ht="12.75">
      <c r="A220" s="3" t="s">
        <v>345</v>
      </c>
      <c r="B220" s="3" t="s">
        <v>347</v>
      </c>
      <c r="C220" s="35"/>
      <c r="D220" s="35">
        <f>D242</f>
        <v>17283.92</v>
      </c>
      <c r="E220" s="35">
        <f>E242</f>
        <v>16542.08</v>
      </c>
      <c r="F220" s="35">
        <f>F242</f>
        <v>0</v>
      </c>
      <c r="G220" s="27"/>
      <c r="H220" s="30"/>
    </row>
    <row r="221" spans="1:8" ht="12.75">
      <c r="A221" s="23" t="s">
        <v>67</v>
      </c>
      <c r="B221" s="23" t="s">
        <v>68</v>
      </c>
      <c r="C221" s="31">
        <f>C225+C226+C227+C228+C222+C223+C224</f>
        <v>25534764.5</v>
      </c>
      <c r="D221" s="31">
        <f>D225+D226+D227+D228+D222+D223+D224</f>
        <v>21166042.5</v>
      </c>
      <c r="E221" s="31">
        <f>E225+E226+E227+E228+E222+E223+E224</f>
        <v>10851784.709999999</v>
      </c>
      <c r="F221" s="31">
        <f>F225+F226+F227+F228+F222+F223+F224</f>
        <v>10956800.28</v>
      </c>
      <c r="G221" s="28">
        <f t="shared" si="15"/>
        <v>51.269786073612956</v>
      </c>
      <c r="H221" s="33">
        <f t="shared" si="14"/>
        <v>10314257.790000001</v>
      </c>
    </row>
    <row r="222" spans="1:8" ht="12.75">
      <c r="A222" s="3" t="s">
        <v>114</v>
      </c>
      <c r="B222" s="3" t="s">
        <v>372</v>
      </c>
      <c r="C222" s="35">
        <v>490000</v>
      </c>
      <c r="D222" s="35">
        <v>510000</v>
      </c>
      <c r="E222" s="35">
        <v>141663.75</v>
      </c>
      <c r="F222" s="11">
        <v>93205.77</v>
      </c>
      <c r="G222" s="27">
        <f t="shared" si="15"/>
        <v>27.77720588235294</v>
      </c>
      <c r="H222" s="30">
        <f t="shared" si="14"/>
        <v>368336.25</v>
      </c>
    </row>
    <row r="223" spans="1:8" ht="12.75">
      <c r="A223" s="3" t="s">
        <v>116</v>
      </c>
      <c r="B223" s="3" t="s">
        <v>373</v>
      </c>
      <c r="C223" s="35">
        <v>849351.5</v>
      </c>
      <c r="D223" s="35">
        <v>141740</v>
      </c>
      <c r="E223" s="35">
        <v>44160</v>
      </c>
      <c r="F223" s="11">
        <v>18210.36</v>
      </c>
      <c r="G223" s="27">
        <f t="shared" si="15"/>
        <v>31.15563708198109</v>
      </c>
      <c r="H223" s="30">
        <f t="shared" si="14"/>
        <v>97580</v>
      </c>
    </row>
    <row r="224" spans="1:8" ht="25.5">
      <c r="A224" s="13" t="s">
        <v>121</v>
      </c>
      <c r="B224" s="3" t="s">
        <v>342</v>
      </c>
      <c r="C224" s="35">
        <v>483892</v>
      </c>
      <c r="D224" s="35">
        <v>589692</v>
      </c>
      <c r="E224" s="35">
        <v>118542.62</v>
      </c>
      <c r="F224" s="35">
        <v>219248.09</v>
      </c>
      <c r="G224" s="27">
        <f t="shared" si="15"/>
        <v>20.102463658994864</v>
      </c>
      <c r="H224" s="30">
        <f t="shared" si="14"/>
        <v>471149.38</v>
      </c>
    </row>
    <row r="225" spans="1:8" ht="51">
      <c r="A225" s="17" t="s">
        <v>170</v>
      </c>
      <c r="B225" s="3" t="s">
        <v>208</v>
      </c>
      <c r="C225" s="3">
        <v>5860000</v>
      </c>
      <c r="D225" s="34">
        <v>5860000</v>
      </c>
      <c r="E225" s="34">
        <v>3081724.87</v>
      </c>
      <c r="F225" s="11">
        <v>2866925.85</v>
      </c>
      <c r="G225" s="27">
        <f>E225/D225*100</f>
        <v>52.589161604095565</v>
      </c>
      <c r="H225" s="30">
        <f>D225-E225</f>
        <v>2778275.13</v>
      </c>
    </row>
    <row r="226" spans="1:8" ht="12.75">
      <c r="A226" s="17" t="s">
        <v>172</v>
      </c>
      <c r="B226" s="3" t="s">
        <v>209</v>
      </c>
      <c r="C226" s="34">
        <v>20000</v>
      </c>
      <c r="D226" s="11">
        <v>220000</v>
      </c>
      <c r="E226" s="11">
        <v>0</v>
      </c>
      <c r="F226" s="3">
        <v>28000</v>
      </c>
      <c r="G226" s="27">
        <f t="shared" si="15"/>
        <v>0</v>
      </c>
      <c r="H226" s="30">
        <f t="shared" si="14"/>
        <v>220000</v>
      </c>
    </row>
    <row r="227" spans="1:8" ht="51">
      <c r="A227" s="17" t="s">
        <v>157</v>
      </c>
      <c r="B227" s="3" t="s">
        <v>210</v>
      </c>
      <c r="C227" s="34">
        <v>17131521</v>
      </c>
      <c r="D227" s="11">
        <v>12339610.5</v>
      </c>
      <c r="E227" s="3">
        <v>7465693.47</v>
      </c>
      <c r="F227" s="11">
        <v>7450974.21</v>
      </c>
      <c r="G227" s="27">
        <f t="shared" si="15"/>
        <v>60.501856764441634</v>
      </c>
      <c r="H227" s="30">
        <f t="shared" si="14"/>
        <v>4873917.03</v>
      </c>
    </row>
    <row r="228" spans="1:8" ht="12.75">
      <c r="A228" s="17" t="s">
        <v>159</v>
      </c>
      <c r="B228" s="3" t="s">
        <v>211</v>
      </c>
      <c r="C228" s="3">
        <v>700000</v>
      </c>
      <c r="D228" s="11">
        <v>1505000</v>
      </c>
      <c r="E228" s="11">
        <v>0</v>
      </c>
      <c r="F228" s="3">
        <v>280236</v>
      </c>
      <c r="G228" s="27">
        <f t="shared" si="15"/>
        <v>0</v>
      </c>
      <c r="H228" s="30">
        <f t="shared" si="14"/>
        <v>1505000</v>
      </c>
    </row>
    <row r="229" spans="1:8" ht="12.75">
      <c r="A229" s="23" t="s">
        <v>69</v>
      </c>
      <c r="B229" s="23" t="s">
        <v>70</v>
      </c>
      <c r="C229" s="31">
        <f>C230+C231</f>
        <v>870000</v>
      </c>
      <c r="D229" s="31">
        <f>D230+D231</f>
        <v>870000</v>
      </c>
      <c r="E229" s="31">
        <f>E230+E231</f>
        <v>298063.8</v>
      </c>
      <c r="F229" s="31">
        <f>F230+F231</f>
        <v>415162.22</v>
      </c>
      <c r="G229" s="28">
        <f t="shared" si="15"/>
        <v>34.26020689655172</v>
      </c>
      <c r="H229" s="33">
        <f t="shared" si="14"/>
        <v>571936.2</v>
      </c>
    </row>
    <row r="230" spans="1:8" ht="51">
      <c r="A230" s="17" t="s">
        <v>170</v>
      </c>
      <c r="B230" s="3" t="s">
        <v>212</v>
      </c>
      <c r="C230" s="34">
        <v>850000</v>
      </c>
      <c r="D230" s="34">
        <v>850000</v>
      </c>
      <c r="E230" s="34">
        <v>298063.8</v>
      </c>
      <c r="F230" s="34">
        <v>395162.22</v>
      </c>
      <c r="G230" s="27">
        <f t="shared" si="15"/>
        <v>35.0663294117647</v>
      </c>
      <c r="H230" s="30">
        <f t="shared" si="14"/>
        <v>551936.2</v>
      </c>
    </row>
    <row r="231" spans="1:8" ht="12.75">
      <c r="A231" s="17" t="s">
        <v>172</v>
      </c>
      <c r="B231" s="3" t="s">
        <v>213</v>
      </c>
      <c r="C231" s="34">
        <v>20000</v>
      </c>
      <c r="D231" s="34">
        <v>20000</v>
      </c>
      <c r="E231" s="34">
        <v>0</v>
      </c>
      <c r="F231" s="34">
        <v>20000</v>
      </c>
      <c r="G231" s="27">
        <f t="shared" si="15"/>
        <v>0</v>
      </c>
      <c r="H231" s="30">
        <f t="shared" si="14"/>
        <v>20000</v>
      </c>
    </row>
    <row r="232" spans="1:8" ht="25.5">
      <c r="A232" s="24" t="s">
        <v>71</v>
      </c>
      <c r="B232" s="23" t="s">
        <v>72</v>
      </c>
      <c r="C232" s="31">
        <f>C233+C238+C234+C235+C236+C237+C239+C240+C241</f>
        <v>11761000</v>
      </c>
      <c r="D232" s="31">
        <f>D233+D238+D234+D235+D236+D237+D239+D240+D241+D242</f>
        <v>14652989.999999998</v>
      </c>
      <c r="E232" s="31">
        <f>E233+E238+E234+E235+E236+E237+E239+E240+E241+E242</f>
        <v>5654018.58</v>
      </c>
      <c r="F232" s="31">
        <f>F233+F238+F234+F235+F236+F237+F239+F240+F241+F242</f>
        <v>6164896.380000001</v>
      </c>
      <c r="G232" s="28">
        <f t="shared" si="15"/>
        <v>38.58610822774055</v>
      </c>
      <c r="H232" s="33">
        <f t="shared" si="14"/>
        <v>8998971.419999998</v>
      </c>
    </row>
    <row r="233" spans="1:8" ht="12.75">
      <c r="A233" s="17" t="s">
        <v>132</v>
      </c>
      <c r="B233" s="3" t="s">
        <v>214</v>
      </c>
      <c r="C233" s="34">
        <v>8224800</v>
      </c>
      <c r="D233" s="34">
        <v>8375254</v>
      </c>
      <c r="E233" s="34">
        <v>3863526.03</v>
      </c>
      <c r="F233" s="34">
        <v>4148716</v>
      </c>
      <c r="G233" s="27">
        <f t="shared" si="15"/>
        <v>46.130255034653274</v>
      </c>
      <c r="H233" s="30">
        <f t="shared" si="14"/>
        <v>4511727.970000001</v>
      </c>
    </row>
    <row r="234" spans="1:8" ht="25.5">
      <c r="A234" s="17" t="s">
        <v>186</v>
      </c>
      <c r="B234" s="3" t="s">
        <v>215</v>
      </c>
      <c r="C234" s="34">
        <v>3000</v>
      </c>
      <c r="D234" s="34">
        <v>3000</v>
      </c>
      <c r="E234" s="34">
        <v>287.5</v>
      </c>
      <c r="F234" s="34">
        <v>291.21</v>
      </c>
      <c r="G234" s="27">
        <f t="shared" si="15"/>
        <v>9.583333333333334</v>
      </c>
      <c r="H234" s="30">
        <f aca="true" t="shared" si="22" ref="H234:H284">D234-E234</f>
        <v>2712.5</v>
      </c>
    </row>
    <row r="235" spans="1:8" ht="38.25">
      <c r="A235" s="17" t="s">
        <v>188</v>
      </c>
      <c r="B235" s="3" t="s">
        <v>216</v>
      </c>
      <c r="C235" s="34">
        <v>2475200</v>
      </c>
      <c r="D235" s="34">
        <v>4611504.02</v>
      </c>
      <c r="E235" s="34">
        <v>1174080.33</v>
      </c>
      <c r="F235" s="34">
        <v>1517745.56</v>
      </c>
      <c r="G235" s="27">
        <f aca="true" t="shared" si="23" ref="G235:G284">E235/D235*100</f>
        <v>25.459813650991897</v>
      </c>
      <c r="H235" s="30">
        <f t="shared" si="22"/>
        <v>3437423.6899999995</v>
      </c>
    </row>
    <row r="236" spans="1:8" ht="12.75">
      <c r="A236" s="3" t="s">
        <v>114</v>
      </c>
      <c r="B236" s="3" t="s">
        <v>217</v>
      </c>
      <c r="C236" s="34">
        <v>675000</v>
      </c>
      <c r="D236" s="34">
        <v>792668.2</v>
      </c>
      <c r="E236" s="34">
        <v>311923.7</v>
      </c>
      <c r="F236" s="34">
        <v>256613.07</v>
      </c>
      <c r="G236" s="27">
        <f t="shared" si="23"/>
        <v>39.35110554453932</v>
      </c>
      <c r="H236" s="30">
        <f t="shared" si="22"/>
        <v>480744.49999999994</v>
      </c>
    </row>
    <row r="237" spans="1:8" ht="38.25">
      <c r="A237" s="17" t="s">
        <v>220</v>
      </c>
      <c r="B237" s="3" t="s">
        <v>219</v>
      </c>
      <c r="C237" s="34">
        <v>2000</v>
      </c>
      <c r="D237" s="34">
        <v>2000</v>
      </c>
      <c r="E237" s="34">
        <v>0</v>
      </c>
      <c r="F237" s="34">
        <v>0</v>
      </c>
      <c r="G237" s="27">
        <f t="shared" si="23"/>
        <v>0</v>
      </c>
      <c r="H237" s="30">
        <f t="shared" si="22"/>
        <v>2000</v>
      </c>
    </row>
    <row r="238" spans="1:8" ht="12.75">
      <c r="A238" s="3" t="s">
        <v>116</v>
      </c>
      <c r="B238" s="3" t="s">
        <v>218</v>
      </c>
      <c r="C238" s="34">
        <v>199000</v>
      </c>
      <c r="D238" s="34">
        <v>263115.12</v>
      </c>
      <c r="E238" s="34">
        <v>79219.06</v>
      </c>
      <c r="F238" s="34">
        <v>92753.57</v>
      </c>
      <c r="G238" s="27">
        <f t="shared" si="23"/>
        <v>30.108136696971272</v>
      </c>
      <c r="H238" s="30">
        <f t="shared" si="22"/>
        <v>183896.06</v>
      </c>
    </row>
    <row r="239" spans="1:8" ht="25.5">
      <c r="A239" s="13" t="s">
        <v>119</v>
      </c>
      <c r="B239" s="3" t="s">
        <v>221</v>
      </c>
      <c r="C239" s="3">
        <v>130000</v>
      </c>
      <c r="D239" s="34">
        <v>399012.66</v>
      </c>
      <c r="E239" s="34">
        <v>59779.45</v>
      </c>
      <c r="F239" s="34">
        <v>0</v>
      </c>
      <c r="G239" s="27">
        <f t="shared" si="23"/>
        <v>14.981842932001205</v>
      </c>
      <c r="H239" s="30">
        <f t="shared" si="22"/>
        <v>339233.20999999996</v>
      </c>
    </row>
    <row r="240" spans="1:8" ht="25.5">
      <c r="A240" s="13" t="s">
        <v>121</v>
      </c>
      <c r="B240" s="3" t="s">
        <v>222</v>
      </c>
      <c r="C240" s="3">
        <v>42000</v>
      </c>
      <c r="D240" s="34">
        <v>189152.08</v>
      </c>
      <c r="E240" s="34">
        <v>148660.43</v>
      </c>
      <c r="F240" s="34">
        <v>131423.61</v>
      </c>
      <c r="G240" s="27">
        <f t="shared" si="23"/>
        <v>78.59307177589588</v>
      </c>
      <c r="H240" s="30">
        <f t="shared" si="22"/>
        <v>40491.649999999994</v>
      </c>
    </row>
    <row r="241" spans="1:8" ht="12.75">
      <c r="A241" s="3" t="s">
        <v>125</v>
      </c>
      <c r="B241" s="3" t="s">
        <v>223</v>
      </c>
      <c r="C241" s="3">
        <v>10000</v>
      </c>
      <c r="D241" s="34"/>
      <c r="E241" s="34"/>
      <c r="F241" s="34">
        <v>17353.36</v>
      </c>
      <c r="G241" s="27" t="e">
        <f t="shared" si="23"/>
        <v>#DIV/0!</v>
      </c>
      <c r="H241" s="30">
        <f t="shared" si="22"/>
        <v>0</v>
      </c>
    </row>
    <row r="242" spans="1:8" ht="12.75">
      <c r="A242" s="3" t="s">
        <v>345</v>
      </c>
      <c r="B242" s="3" t="s">
        <v>346</v>
      </c>
      <c r="C242" s="3"/>
      <c r="D242" s="34">
        <v>17283.92</v>
      </c>
      <c r="E242" s="34">
        <v>16542.08</v>
      </c>
      <c r="F242" s="34"/>
      <c r="G242" s="27">
        <f t="shared" si="23"/>
        <v>95.70791811116925</v>
      </c>
      <c r="H242" s="30">
        <f t="shared" si="22"/>
        <v>741.8399999999965</v>
      </c>
    </row>
    <row r="243" spans="1:8" ht="12.75">
      <c r="A243" s="1" t="s">
        <v>73</v>
      </c>
      <c r="B243" s="1" t="s">
        <v>74</v>
      </c>
      <c r="C243" s="33">
        <f aca="true" t="shared" si="24" ref="C243:F244">C244</f>
        <v>80000</v>
      </c>
      <c r="D243" s="33">
        <f t="shared" si="24"/>
        <v>1211940</v>
      </c>
      <c r="E243" s="33">
        <f t="shared" si="24"/>
        <v>26000</v>
      </c>
      <c r="F243" s="33">
        <f t="shared" si="24"/>
        <v>16000</v>
      </c>
      <c r="G243" s="28">
        <f t="shared" si="23"/>
        <v>2.1453207254484545</v>
      </c>
      <c r="H243" s="33">
        <f t="shared" si="22"/>
        <v>1185940</v>
      </c>
    </row>
    <row r="244" spans="1:8" ht="12.75">
      <c r="A244" s="23" t="s">
        <v>75</v>
      </c>
      <c r="B244" s="23" t="s">
        <v>76</v>
      </c>
      <c r="C244" s="31">
        <f t="shared" si="24"/>
        <v>80000</v>
      </c>
      <c r="D244" s="31">
        <f>D245+D246</f>
        <v>1211940</v>
      </c>
      <c r="E244" s="31">
        <f>E245+E246</f>
        <v>26000</v>
      </c>
      <c r="F244" s="31">
        <f>F245+F246</f>
        <v>16000</v>
      </c>
      <c r="G244" s="28">
        <f t="shared" si="23"/>
        <v>2.1453207254484545</v>
      </c>
      <c r="H244" s="33">
        <f t="shared" si="22"/>
        <v>1185940</v>
      </c>
    </row>
    <row r="245" spans="1:8" ht="25.5">
      <c r="A245" s="13" t="s">
        <v>121</v>
      </c>
      <c r="B245" s="3" t="s">
        <v>237</v>
      </c>
      <c r="C245" s="36">
        <v>80000</v>
      </c>
      <c r="D245" s="35">
        <v>811940</v>
      </c>
      <c r="E245" s="35">
        <v>26000</v>
      </c>
      <c r="F245" s="35">
        <v>16000</v>
      </c>
      <c r="G245" s="27">
        <f>E245/D245*100</f>
        <v>3.202207059634948</v>
      </c>
      <c r="H245" s="30">
        <f>D245-E245</f>
        <v>785940</v>
      </c>
    </row>
    <row r="246" spans="1:8" ht="38.25">
      <c r="A246" s="17" t="s">
        <v>164</v>
      </c>
      <c r="B246" s="3" t="s">
        <v>361</v>
      </c>
      <c r="C246" s="36"/>
      <c r="D246" s="35">
        <v>400000</v>
      </c>
      <c r="E246" s="35"/>
      <c r="F246" s="35"/>
      <c r="G246" s="27"/>
      <c r="H246" s="30"/>
    </row>
    <row r="247" spans="1:8" ht="12.75">
      <c r="A247" s="1" t="s">
        <v>77</v>
      </c>
      <c r="B247" s="1" t="s">
        <v>78</v>
      </c>
      <c r="C247" s="33">
        <f>C248+C250+C251+C249+C252+C253</f>
        <v>33259945</v>
      </c>
      <c r="D247" s="33">
        <f>D248+D250+D251+D249+D252+D253</f>
        <v>37283594.78</v>
      </c>
      <c r="E247" s="33">
        <f>E248+E250+E251+E249+E252+E253</f>
        <v>11836493.6</v>
      </c>
      <c r="F247" s="33">
        <f>F248+F250+F251+F249+F252+F253</f>
        <v>14329949.24</v>
      </c>
      <c r="G247" s="28">
        <f t="shared" si="23"/>
        <v>31.747189802495758</v>
      </c>
      <c r="H247" s="33">
        <f t="shared" si="22"/>
        <v>25447101.18</v>
      </c>
    </row>
    <row r="248" spans="1:8" ht="12.75">
      <c r="A248" s="17" t="s">
        <v>238</v>
      </c>
      <c r="B248" s="3" t="s">
        <v>250</v>
      </c>
      <c r="C248" s="35">
        <f>C255</f>
        <v>1015845</v>
      </c>
      <c r="D248" s="35">
        <f>D255</f>
        <v>1045094.78</v>
      </c>
      <c r="E248" s="35">
        <f>E255</f>
        <v>468349.92</v>
      </c>
      <c r="F248" s="35">
        <f>F255</f>
        <v>270597.51</v>
      </c>
      <c r="G248" s="27">
        <f t="shared" si="23"/>
        <v>44.81410958726633</v>
      </c>
      <c r="H248" s="30">
        <f t="shared" si="22"/>
        <v>576744.8600000001</v>
      </c>
    </row>
    <row r="249" spans="1:8" ht="25.5">
      <c r="A249" s="17" t="s">
        <v>244</v>
      </c>
      <c r="B249" s="3" t="s">
        <v>251</v>
      </c>
      <c r="C249" s="35">
        <f>C260</f>
        <v>10669100</v>
      </c>
      <c r="D249" s="35">
        <f>D260</f>
        <v>10669100</v>
      </c>
      <c r="E249" s="35">
        <f>E260</f>
        <v>3795474.38</v>
      </c>
      <c r="F249" s="35">
        <f>F260</f>
        <v>4114396.72</v>
      </c>
      <c r="G249" s="27">
        <f>E249/D249*100</f>
        <v>35.574456889522075</v>
      </c>
      <c r="H249" s="30">
        <f>D249-E249</f>
        <v>6873625.62</v>
      </c>
    </row>
    <row r="250" spans="1:8" ht="38.25">
      <c r="A250" s="17" t="s">
        <v>240</v>
      </c>
      <c r="B250" s="3" t="s">
        <v>252</v>
      </c>
      <c r="C250" s="35">
        <f aca="true" t="shared" si="25" ref="C250:E251">C257</f>
        <v>11402100</v>
      </c>
      <c r="D250" s="35">
        <f t="shared" si="25"/>
        <v>11632100</v>
      </c>
      <c r="E250" s="35">
        <f t="shared" si="25"/>
        <v>6135032.27</v>
      </c>
      <c r="F250" s="35">
        <f>F257</f>
        <v>6788299.08</v>
      </c>
      <c r="G250" s="27">
        <f t="shared" si="23"/>
        <v>52.74225866352593</v>
      </c>
      <c r="H250" s="30">
        <f t="shared" si="22"/>
        <v>5497067.73</v>
      </c>
    </row>
    <row r="251" spans="1:8" ht="12.75">
      <c r="A251" s="3" t="s">
        <v>242</v>
      </c>
      <c r="B251" s="3" t="s">
        <v>253</v>
      </c>
      <c r="C251" s="35">
        <f t="shared" si="25"/>
        <v>5063200</v>
      </c>
      <c r="D251" s="35">
        <f t="shared" si="25"/>
        <v>8667600</v>
      </c>
      <c r="E251" s="35">
        <f t="shared" si="25"/>
        <v>0</v>
      </c>
      <c r="F251" s="35">
        <f>F258</f>
        <v>0</v>
      </c>
      <c r="G251" s="27">
        <f t="shared" si="23"/>
        <v>0</v>
      </c>
      <c r="H251" s="30">
        <f t="shared" si="22"/>
        <v>8667600</v>
      </c>
    </row>
    <row r="252" spans="1:8" ht="25.5">
      <c r="A252" s="17" t="s">
        <v>246</v>
      </c>
      <c r="B252" s="3" t="s">
        <v>254</v>
      </c>
      <c r="C252" s="35">
        <f aca="true" t="shared" si="26" ref="C252:E253">C261</f>
        <v>1384200</v>
      </c>
      <c r="D252" s="35">
        <f t="shared" si="26"/>
        <v>1544200</v>
      </c>
      <c r="E252" s="35">
        <f t="shared" si="26"/>
        <v>67750</v>
      </c>
      <c r="F252" s="35">
        <f>F261</f>
        <v>1564488.4</v>
      </c>
      <c r="G252" s="27">
        <f t="shared" si="23"/>
        <v>4.387385053749514</v>
      </c>
      <c r="H252" s="30">
        <f t="shared" si="22"/>
        <v>1476450</v>
      </c>
    </row>
    <row r="253" spans="1:8" ht="12.75">
      <c r="A253" s="3" t="s">
        <v>248</v>
      </c>
      <c r="B253" s="3" t="s">
        <v>255</v>
      </c>
      <c r="C253" s="35">
        <f t="shared" si="26"/>
        <v>3725500</v>
      </c>
      <c r="D253" s="35">
        <f t="shared" si="26"/>
        <v>3725500</v>
      </c>
      <c r="E253" s="35">
        <f t="shared" si="26"/>
        <v>1369887.03</v>
      </c>
      <c r="F253" s="35">
        <f>F262</f>
        <v>1592167.53</v>
      </c>
      <c r="G253" s="27">
        <f t="shared" si="23"/>
        <v>36.77055509327607</v>
      </c>
      <c r="H253" s="30">
        <f t="shared" si="22"/>
        <v>2355612.9699999997</v>
      </c>
    </row>
    <row r="254" spans="1:8" ht="12.75">
      <c r="A254" s="23" t="s">
        <v>79</v>
      </c>
      <c r="B254" s="23" t="s">
        <v>80</v>
      </c>
      <c r="C254" s="31">
        <f>C255</f>
        <v>1015845</v>
      </c>
      <c r="D254" s="31">
        <f>D255</f>
        <v>1045094.78</v>
      </c>
      <c r="E254" s="31">
        <f>E255</f>
        <v>468349.92</v>
      </c>
      <c r="F254" s="31">
        <f>F255</f>
        <v>270597.51</v>
      </c>
      <c r="G254" s="28">
        <f t="shared" si="23"/>
        <v>44.81410958726633</v>
      </c>
      <c r="H254" s="33">
        <f t="shared" si="22"/>
        <v>576744.8600000001</v>
      </c>
    </row>
    <row r="255" spans="1:8" ht="12.75">
      <c r="A255" s="17" t="s">
        <v>238</v>
      </c>
      <c r="B255" s="3" t="s">
        <v>239</v>
      </c>
      <c r="C255" s="3">
        <v>1015845</v>
      </c>
      <c r="D255" s="34">
        <v>1045094.78</v>
      </c>
      <c r="E255" s="34">
        <v>468349.92</v>
      </c>
      <c r="F255" s="34">
        <v>270597.51</v>
      </c>
      <c r="G255" s="27">
        <f t="shared" si="23"/>
        <v>44.81410958726633</v>
      </c>
      <c r="H255" s="30">
        <f t="shared" si="22"/>
        <v>576744.8600000001</v>
      </c>
    </row>
    <row r="256" spans="1:8" ht="12.75">
      <c r="A256" s="23" t="s">
        <v>81</v>
      </c>
      <c r="B256" s="23" t="s">
        <v>82</v>
      </c>
      <c r="C256" s="31">
        <f>C258+C257</f>
        <v>16465300</v>
      </c>
      <c r="D256" s="31">
        <f>D258+D257</f>
        <v>20299700</v>
      </c>
      <c r="E256" s="31">
        <f>E258+E257</f>
        <v>6135032.27</v>
      </c>
      <c r="F256" s="31">
        <f>F258+F257</f>
        <v>6788299.08</v>
      </c>
      <c r="G256" s="28">
        <f t="shared" si="23"/>
        <v>30.222280477051385</v>
      </c>
      <c r="H256" s="33">
        <f t="shared" si="22"/>
        <v>14164667.73</v>
      </c>
    </row>
    <row r="257" spans="1:8" ht="38.25">
      <c r="A257" s="17" t="s">
        <v>240</v>
      </c>
      <c r="B257" s="3" t="s">
        <v>241</v>
      </c>
      <c r="C257" s="35">
        <v>11402100</v>
      </c>
      <c r="D257" s="35">
        <v>11632100</v>
      </c>
      <c r="E257" s="35">
        <v>6135032.27</v>
      </c>
      <c r="F257" s="34">
        <v>6788299.08</v>
      </c>
      <c r="G257" s="27">
        <f>E257/D257*100</f>
        <v>52.74225866352593</v>
      </c>
      <c r="H257" s="30">
        <f>D257-E257</f>
        <v>5497067.73</v>
      </c>
    </row>
    <row r="258" spans="1:8" ht="12.75">
      <c r="A258" s="3" t="s">
        <v>242</v>
      </c>
      <c r="B258" s="3" t="s">
        <v>243</v>
      </c>
      <c r="C258" s="3">
        <v>5063200</v>
      </c>
      <c r="D258" s="34">
        <v>8667600</v>
      </c>
      <c r="E258" s="34">
        <v>0</v>
      </c>
      <c r="F258" s="34">
        <v>0</v>
      </c>
      <c r="G258" s="27">
        <f t="shared" si="23"/>
        <v>0</v>
      </c>
      <c r="H258" s="30">
        <f t="shared" si="22"/>
        <v>8667600</v>
      </c>
    </row>
    <row r="259" spans="1:8" ht="12.75">
      <c r="A259" s="23" t="s">
        <v>83</v>
      </c>
      <c r="B259" s="23" t="s">
        <v>84</v>
      </c>
      <c r="C259" s="31">
        <f>C260+C261+C262</f>
        <v>15778800</v>
      </c>
      <c r="D259" s="31">
        <f>D260+D261+D262</f>
        <v>15938800</v>
      </c>
      <c r="E259" s="31">
        <f>E260+E261+E262</f>
        <v>5233111.41</v>
      </c>
      <c r="F259" s="31">
        <f>F260+F261+F262</f>
        <v>7271052.65</v>
      </c>
      <c r="G259" s="28">
        <f t="shared" si="23"/>
        <v>32.83253074259041</v>
      </c>
      <c r="H259" s="33">
        <f t="shared" si="22"/>
        <v>10705688.59</v>
      </c>
    </row>
    <row r="260" spans="1:8" ht="25.5">
      <c r="A260" s="17" t="s">
        <v>244</v>
      </c>
      <c r="B260" s="3" t="s">
        <v>245</v>
      </c>
      <c r="C260" s="34">
        <v>10669100</v>
      </c>
      <c r="D260" s="34">
        <v>10669100</v>
      </c>
      <c r="E260" s="34">
        <v>3795474.38</v>
      </c>
      <c r="F260" s="34">
        <v>4114396.72</v>
      </c>
      <c r="G260" s="27">
        <f t="shared" si="23"/>
        <v>35.574456889522075</v>
      </c>
      <c r="H260" s="30">
        <f t="shared" si="22"/>
        <v>6873625.62</v>
      </c>
    </row>
    <row r="261" spans="1:8" ht="25.5">
      <c r="A261" s="17" t="s">
        <v>246</v>
      </c>
      <c r="B261" s="3" t="s">
        <v>247</v>
      </c>
      <c r="C261" s="34">
        <v>1384200</v>
      </c>
      <c r="D261" s="34">
        <v>1544200</v>
      </c>
      <c r="E261" s="34">
        <v>67750</v>
      </c>
      <c r="F261" s="34">
        <v>1564488.4</v>
      </c>
      <c r="G261" s="27">
        <f t="shared" si="23"/>
        <v>4.387385053749514</v>
      </c>
      <c r="H261" s="30">
        <f t="shared" si="22"/>
        <v>1476450</v>
      </c>
    </row>
    <row r="262" spans="1:8" ht="12.75">
      <c r="A262" s="3" t="s">
        <v>248</v>
      </c>
      <c r="B262" s="3" t="s">
        <v>249</v>
      </c>
      <c r="C262" s="3">
        <v>3725500</v>
      </c>
      <c r="D262" s="34">
        <v>3725500</v>
      </c>
      <c r="E262" s="34">
        <v>1369887.03</v>
      </c>
      <c r="F262" s="34">
        <v>1592167.53</v>
      </c>
      <c r="G262" s="27">
        <f t="shared" si="23"/>
        <v>36.77055509327607</v>
      </c>
      <c r="H262" s="30">
        <f t="shared" si="22"/>
        <v>2355612.9699999997</v>
      </c>
    </row>
    <row r="263" spans="1:8" ht="12.75">
      <c r="A263" s="1" t="s">
        <v>85</v>
      </c>
      <c r="B263" s="1" t="s">
        <v>86</v>
      </c>
      <c r="C263" s="33">
        <f>C264+C268+C270+C265+C266+C267</f>
        <v>7890000</v>
      </c>
      <c r="D263" s="33">
        <f>D264+D268+D270+D265+D266+D267+D269</f>
        <v>8096895</v>
      </c>
      <c r="E263" s="33">
        <f>E264+E268+E270+E265+E266+E267+E269</f>
        <v>2975459.6</v>
      </c>
      <c r="F263" s="33">
        <f>F264+F268+F270+F265+F266+F267+F269</f>
        <v>3049465.8199999994</v>
      </c>
      <c r="G263" s="28">
        <f t="shared" si="23"/>
        <v>36.74815592890855</v>
      </c>
      <c r="H263" s="33">
        <f t="shared" si="22"/>
        <v>5121435.4</v>
      </c>
    </row>
    <row r="264" spans="1:8" ht="12.75">
      <c r="A264" s="3" t="s">
        <v>114</v>
      </c>
      <c r="B264" s="3" t="s">
        <v>279</v>
      </c>
      <c r="C264" s="35">
        <f aca="true" t="shared" si="27" ref="C264:E266">C278</f>
        <v>744000</v>
      </c>
      <c r="D264" s="35">
        <f t="shared" si="27"/>
        <v>744000</v>
      </c>
      <c r="E264" s="35">
        <f t="shared" si="27"/>
        <v>241837.01</v>
      </c>
      <c r="F264" s="35">
        <f>F278</f>
        <v>339465.35</v>
      </c>
      <c r="G264" s="27">
        <f t="shared" si="23"/>
        <v>32.504974462365595</v>
      </c>
      <c r="H264" s="30">
        <f t="shared" si="22"/>
        <v>502162.99</v>
      </c>
    </row>
    <row r="265" spans="1:8" ht="38.25">
      <c r="A265" s="17" t="s">
        <v>220</v>
      </c>
      <c r="B265" s="3" t="s">
        <v>280</v>
      </c>
      <c r="C265" s="35">
        <f t="shared" si="27"/>
        <v>2000</v>
      </c>
      <c r="D265" s="35">
        <f t="shared" si="27"/>
        <v>2000</v>
      </c>
      <c r="E265" s="35">
        <f t="shared" si="27"/>
        <v>0</v>
      </c>
      <c r="F265" s="35">
        <f>F279</f>
        <v>0</v>
      </c>
      <c r="G265" s="27">
        <f t="shared" si="23"/>
        <v>0</v>
      </c>
      <c r="H265" s="30">
        <f t="shared" si="22"/>
        <v>2000</v>
      </c>
    </row>
    <row r="266" spans="1:8" ht="12.75">
      <c r="A266" s="3" t="s">
        <v>116</v>
      </c>
      <c r="B266" s="3" t="s">
        <v>281</v>
      </c>
      <c r="C266" s="35">
        <f t="shared" si="27"/>
        <v>225000</v>
      </c>
      <c r="D266" s="35">
        <f t="shared" si="27"/>
        <v>225000</v>
      </c>
      <c r="E266" s="35">
        <f t="shared" si="27"/>
        <v>51471</v>
      </c>
      <c r="F266" s="35">
        <f>F280</f>
        <v>132502.82</v>
      </c>
      <c r="G266" s="27">
        <f t="shared" si="23"/>
        <v>22.875999999999998</v>
      </c>
      <c r="H266" s="30">
        <f t="shared" si="22"/>
        <v>173529</v>
      </c>
    </row>
    <row r="267" spans="1:8" ht="25.5">
      <c r="A267" s="13" t="s">
        <v>121</v>
      </c>
      <c r="B267" s="3" t="s">
        <v>282</v>
      </c>
      <c r="C267" s="35">
        <f>C272+C276+C281</f>
        <v>1232000</v>
      </c>
      <c r="D267" s="35">
        <f>D272+D276+D281</f>
        <v>1258700</v>
      </c>
      <c r="E267" s="35">
        <f>E272+E276+E281</f>
        <v>368124.02999999997</v>
      </c>
      <c r="F267" s="35">
        <f>F272+F276+F281</f>
        <v>595246.47</v>
      </c>
      <c r="G267" s="27">
        <f t="shared" si="23"/>
        <v>29.24636768094065</v>
      </c>
      <c r="H267" s="30">
        <f t="shared" si="22"/>
        <v>890575.97</v>
      </c>
    </row>
    <row r="268" spans="1:8" ht="51">
      <c r="A268" s="17" t="s">
        <v>157</v>
      </c>
      <c r="B268" s="3" t="s">
        <v>283</v>
      </c>
      <c r="C268" s="35">
        <f>C273</f>
        <v>5685000</v>
      </c>
      <c r="D268" s="35">
        <f>D273</f>
        <v>5678000</v>
      </c>
      <c r="E268" s="35">
        <f>E273</f>
        <v>2132043.93</v>
      </c>
      <c r="F268" s="35">
        <f>F273</f>
        <v>1972251.18</v>
      </c>
      <c r="G268" s="27">
        <f t="shared" si="23"/>
        <v>37.54920623458965</v>
      </c>
      <c r="H268" s="30">
        <f t="shared" si="22"/>
        <v>3545956.07</v>
      </c>
    </row>
    <row r="269" spans="1:8" ht="12.75">
      <c r="A269" s="17" t="s">
        <v>159</v>
      </c>
      <c r="B269" s="3" t="s">
        <v>363</v>
      </c>
      <c r="C269" s="35"/>
      <c r="D269" s="35">
        <f>D274</f>
        <v>187195</v>
      </c>
      <c r="E269" s="35">
        <f>E274</f>
        <v>180195</v>
      </c>
      <c r="F269" s="35">
        <f>F274</f>
        <v>8500</v>
      </c>
      <c r="G269" s="27"/>
      <c r="H269" s="30"/>
    </row>
    <row r="270" spans="1:8" ht="12.75">
      <c r="A270" s="3" t="s">
        <v>125</v>
      </c>
      <c r="B270" s="3" t="s">
        <v>284</v>
      </c>
      <c r="C270" s="35">
        <f>C282</f>
        <v>2000</v>
      </c>
      <c r="D270" s="35">
        <f>D282</f>
        <v>2000</v>
      </c>
      <c r="E270" s="35">
        <f>E282</f>
        <v>1788.63</v>
      </c>
      <c r="F270" s="35">
        <f>F282</f>
        <v>1500</v>
      </c>
      <c r="G270" s="27">
        <f t="shared" si="23"/>
        <v>89.43150000000001</v>
      </c>
      <c r="H270" s="30">
        <f t="shared" si="22"/>
        <v>211.3699999999999</v>
      </c>
    </row>
    <row r="271" spans="1:8" ht="12.75">
      <c r="A271" s="23" t="s">
        <v>87</v>
      </c>
      <c r="B271" s="23" t="s">
        <v>88</v>
      </c>
      <c r="C271" s="31">
        <f>C272+C273</f>
        <v>6460000</v>
      </c>
      <c r="D271" s="31">
        <f>D272+D273+D274</f>
        <v>6640195</v>
      </c>
      <c r="E271" s="31">
        <f>E272+E273+E274</f>
        <v>2491175.73</v>
      </c>
      <c r="F271" s="31">
        <f>F272+F273+F274</f>
        <v>2350069.5</v>
      </c>
      <c r="G271" s="28">
        <f t="shared" si="23"/>
        <v>37.51660500934084</v>
      </c>
      <c r="H271" s="33">
        <f t="shared" si="22"/>
        <v>4149019.27</v>
      </c>
    </row>
    <row r="272" spans="1:8" ht="25.5">
      <c r="A272" s="13" t="s">
        <v>121</v>
      </c>
      <c r="B272" s="3" t="s">
        <v>256</v>
      </c>
      <c r="C272" s="3">
        <v>775000</v>
      </c>
      <c r="D272" s="34">
        <v>775000</v>
      </c>
      <c r="E272" s="34">
        <v>178936.8</v>
      </c>
      <c r="F272" s="34">
        <v>369318.32</v>
      </c>
      <c r="G272" s="27">
        <f t="shared" si="23"/>
        <v>23.08861935483871</v>
      </c>
      <c r="H272" s="30">
        <f t="shared" si="22"/>
        <v>596063.2</v>
      </c>
    </row>
    <row r="273" spans="1:8" ht="51">
      <c r="A273" s="17" t="s">
        <v>157</v>
      </c>
      <c r="B273" s="3" t="s">
        <v>257</v>
      </c>
      <c r="C273" s="3">
        <v>5685000</v>
      </c>
      <c r="D273" s="34">
        <v>5678000</v>
      </c>
      <c r="E273" s="34">
        <v>2132043.93</v>
      </c>
      <c r="F273" s="34">
        <v>1972251.18</v>
      </c>
      <c r="G273" s="27">
        <f t="shared" si="23"/>
        <v>37.54920623458965</v>
      </c>
      <c r="H273" s="30">
        <f t="shared" si="22"/>
        <v>3545956.07</v>
      </c>
    </row>
    <row r="274" spans="1:8" ht="12.75">
      <c r="A274" s="17" t="s">
        <v>159</v>
      </c>
      <c r="B274" s="3" t="s">
        <v>362</v>
      </c>
      <c r="C274" s="3"/>
      <c r="D274" s="34">
        <v>187195</v>
      </c>
      <c r="E274" s="34">
        <v>180195</v>
      </c>
      <c r="F274" s="34">
        <v>8500</v>
      </c>
      <c r="G274" s="27"/>
      <c r="H274" s="30"/>
    </row>
    <row r="275" spans="1:8" ht="12.75">
      <c r="A275" s="23" t="s">
        <v>89</v>
      </c>
      <c r="B275" s="23" t="s">
        <v>90</v>
      </c>
      <c r="C275" s="31">
        <f>C276</f>
        <v>200000</v>
      </c>
      <c r="D275" s="31">
        <f>D276</f>
        <v>200000</v>
      </c>
      <c r="E275" s="31">
        <f>E276</f>
        <v>122165</v>
      </c>
      <c r="F275" s="31">
        <f>F276</f>
        <v>132902.31</v>
      </c>
      <c r="G275" s="28">
        <f t="shared" si="23"/>
        <v>61.082499999999996</v>
      </c>
      <c r="H275" s="33">
        <f t="shared" si="22"/>
        <v>77835</v>
      </c>
    </row>
    <row r="276" spans="1:8" ht="25.5">
      <c r="A276" s="13" t="s">
        <v>121</v>
      </c>
      <c r="B276" s="3" t="s">
        <v>258</v>
      </c>
      <c r="C276" s="3">
        <v>200000</v>
      </c>
      <c r="D276" s="34">
        <v>200000</v>
      </c>
      <c r="E276" s="34">
        <v>122165</v>
      </c>
      <c r="F276" s="34">
        <v>132902.31</v>
      </c>
      <c r="G276" s="27">
        <f>E276/D276*100</f>
        <v>61.082499999999996</v>
      </c>
      <c r="H276" s="30">
        <f>D276-E276</f>
        <v>77835</v>
      </c>
    </row>
    <row r="277" spans="1:8" ht="25.5">
      <c r="A277" s="24" t="s">
        <v>91</v>
      </c>
      <c r="B277" s="23" t="s">
        <v>92</v>
      </c>
      <c r="C277" s="31">
        <f>C278+C282+C279+C280+C281</f>
        <v>1230000</v>
      </c>
      <c r="D277" s="31">
        <f>D278+D282+D279+D280+D281</f>
        <v>1256700</v>
      </c>
      <c r="E277" s="31">
        <f>E278+E282+E279+E280+E281</f>
        <v>362118.87</v>
      </c>
      <c r="F277" s="31">
        <f>F278+F282+F279+F280+F281</f>
        <v>566494.01</v>
      </c>
      <c r="G277" s="28">
        <f t="shared" si="23"/>
        <v>28.815060873716874</v>
      </c>
      <c r="H277" s="33">
        <f t="shared" si="22"/>
        <v>894581.13</v>
      </c>
    </row>
    <row r="278" spans="1:8" ht="12.75">
      <c r="A278" s="3" t="s">
        <v>114</v>
      </c>
      <c r="B278" s="3" t="s">
        <v>259</v>
      </c>
      <c r="C278" s="34">
        <v>744000</v>
      </c>
      <c r="D278" s="34">
        <v>744000</v>
      </c>
      <c r="E278" s="34">
        <v>241837.01</v>
      </c>
      <c r="F278" s="34">
        <v>339465.35</v>
      </c>
      <c r="G278" s="27">
        <f t="shared" si="23"/>
        <v>32.504974462365595</v>
      </c>
      <c r="H278" s="30">
        <f t="shared" si="22"/>
        <v>502162.99</v>
      </c>
    </row>
    <row r="279" spans="1:8" ht="38.25">
      <c r="A279" s="17" t="s">
        <v>220</v>
      </c>
      <c r="B279" s="3" t="s">
        <v>260</v>
      </c>
      <c r="C279" s="34">
        <v>2000</v>
      </c>
      <c r="D279" s="34">
        <v>2000</v>
      </c>
      <c r="E279" s="34">
        <v>0</v>
      </c>
      <c r="F279" s="34">
        <v>0</v>
      </c>
      <c r="G279" s="27">
        <f t="shared" si="23"/>
        <v>0</v>
      </c>
      <c r="H279" s="30">
        <f t="shared" si="22"/>
        <v>2000</v>
      </c>
    </row>
    <row r="280" spans="1:8" ht="12.75">
      <c r="A280" s="3" t="s">
        <v>116</v>
      </c>
      <c r="B280" s="3" t="s">
        <v>261</v>
      </c>
      <c r="C280" s="34">
        <v>225000</v>
      </c>
      <c r="D280" s="34">
        <v>225000</v>
      </c>
      <c r="E280" s="34">
        <v>51471</v>
      </c>
      <c r="F280" s="34">
        <v>132502.82</v>
      </c>
      <c r="G280" s="27">
        <f t="shared" si="23"/>
        <v>22.875999999999998</v>
      </c>
      <c r="H280" s="30">
        <f t="shared" si="22"/>
        <v>173529</v>
      </c>
    </row>
    <row r="281" spans="1:8" ht="25.5">
      <c r="A281" s="13" t="s">
        <v>121</v>
      </c>
      <c r="B281" s="3" t="s">
        <v>262</v>
      </c>
      <c r="C281" s="34">
        <v>257000</v>
      </c>
      <c r="D281" s="34">
        <v>283700</v>
      </c>
      <c r="E281" s="34">
        <v>67022.23</v>
      </c>
      <c r="F281" s="34">
        <v>93025.84</v>
      </c>
      <c r="G281" s="27">
        <f t="shared" si="23"/>
        <v>23.62433204088826</v>
      </c>
      <c r="H281" s="30">
        <f t="shared" si="22"/>
        <v>216677.77000000002</v>
      </c>
    </row>
    <row r="282" spans="1:8" ht="12.75">
      <c r="A282" s="3" t="s">
        <v>125</v>
      </c>
      <c r="B282" s="3" t="s">
        <v>263</v>
      </c>
      <c r="C282" s="34">
        <v>2000</v>
      </c>
      <c r="D282" s="34">
        <v>2000</v>
      </c>
      <c r="E282" s="34">
        <v>1788.63</v>
      </c>
      <c r="F282" s="34">
        <v>1500</v>
      </c>
      <c r="G282" s="27">
        <f t="shared" si="23"/>
        <v>89.43150000000001</v>
      </c>
      <c r="H282" s="30">
        <f t="shared" si="22"/>
        <v>211.3699999999999</v>
      </c>
    </row>
    <row r="283" spans="1:8" ht="12.75">
      <c r="A283" s="1" t="s">
        <v>93</v>
      </c>
      <c r="B283" s="1" t="s">
        <v>94</v>
      </c>
      <c r="C283" s="33">
        <f aca="true" t="shared" si="28" ref="C283:F284">C284</f>
        <v>200000</v>
      </c>
      <c r="D283" s="33">
        <f t="shared" si="28"/>
        <v>400000</v>
      </c>
      <c r="E283" s="33">
        <f t="shared" si="28"/>
        <v>100000</v>
      </c>
      <c r="F283" s="33">
        <f t="shared" si="28"/>
        <v>0</v>
      </c>
      <c r="G283" s="28">
        <f t="shared" si="23"/>
        <v>25</v>
      </c>
      <c r="H283" s="33">
        <f t="shared" si="22"/>
        <v>300000</v>
      </c>
    </row>
    <row r="284" spans="1:8" ht="12.75">
      <c r="A284" s="23" t="s">
        <v>95</v>
      </c>
      <c r="B284" s="23" t="s">
        <v>96</v>
      </c>
      <c r="C284" s="31">
        <f t="shared" si="28"/>
        <v>200000</v>
      </c>
      <c r="D284" s="31">
        <f t="shared" si="28"/>
        <v>400000</v>
      </c>
      <c r="E284" s="31">
        <f t="shared" si="28"/>
        <v>100000</v>
      </c>
      <c r="F284" s="31">
        <f t="shared" si="28"/>
        <v>0</v>
      </c>
      <c r="G284" s="28">
        <f t="shared" si="23"/>
        <v>25</v>
      </c>
      <c r="H284" s="33">
        <f t="shared" si="22"/>
        <v>300000</v>
      </c>
    </row>
    <row r="285" spans="1:8" ht="51">
      <c r="A285" s="17" t="s">
        <v>264</v>
      </c>
      <c r="B285" s="3" t="s">
        <v>265</v>
      </c>
      <c r="C285" s="3">
        <v>200000</v>
      </c>
      <c r="D285" s="34">
        <v>400000</v>
      </c>
      <c r="E285" s="34">
        <v>100000</v>
      </c>
      <c r="F285" s="34">
        <v>0</v>
      </c>
      <c r="G285" s="27">
        <f>E285/D285*100</f>
        <v>25</v>
      </c>
      <c r="H285" s="30">
        <f>D285-E285</f>
        <v>300000</v>
      </c>
    </row>
    <row r="286" spans="1:8" ht="51">
      <c r="A286" s="14" t="s">
        <v>97</v>
      </c>
      <c r="B286" s="1" t="s">
        <v>98</v>
      </c>
      <c r="C286" s="33">
        <f aca="true" t="shared" si="29" ref="C286:F287">C287</f>
        <v>0</v>
      </c>
      <c r="D286" s="33">
        <f>D287+D290</f>
        <v>0</v>
      </c>
      <c r="E286" s="33">
        <f>E287+E290</f>
        <v>0</v>
      </c>
      <c r="F286" s="33">
        <f>F287+F290</f>
        <v>0</v>
      </c>
      <c r="G286" s="28"/>
      <c r="H286" s="33">
        <f>D286-E286</f>
        <v>0</v>
      </c>
    </row>
    <row r="287" spans="1:8" ht="38.25">
      <c r="A287" s="14" t="s">
        <v>99</v>
      </c>
      <c r="B287" s="1" t="s">
        <v>100</v>
      </c>
      <c r="C287" s="33">
        <f t="shared" si="29"/>
        <v>0</v>
      </c>
      <c r="D287" s="33">
        <f t="shared" si="29"/>
        <v>0</v>
      </c>
      <c r="E287" s="33">
        <f t="shared" si="29"/>
        <v>0</v>
      </c>
      <c r="F287" s="33">
        <f t="shared" si="29"/>
        <v>0</v>
      </c>
      <c r="G287" s="28"/>
      <c r="H287" s="33">
        <f>D287-E287</f>
        <v>0</v>
      </c>
    </row>
    <row r="288" spans="1:8" ht="25.5">
      <c r="A288" s="22" t="s">
        <v>266</v>
      </c>
      <c r="B288" s="3" t="s">
        <v>267</v>
      </c>
      <c r="C288" s="34"/>
      <c r="D288" s="34"/>
      <c r="E288" s="34"/>
      <c r="F288" s="34"/>
      <c r="G288" s="27"/>
      <c r="H288" s="30">
        <f>D288-E288</f>
        <v>0</v>
      </c>
    </row>
    <row r="289" spans="1:8" s="4" customFormat="1" ht="12.75">
      <c r="A289" s="14" t="s">
        <v>110</v>
      </c>
      <c r="B289" s="1" t="s">
        <v>111</v>
      </c>
      <c r="C289" s="33"/>
      <c r="D289" s="33"/>
      <c r="E289" s="33"/>
      <c r="F289" s="33"/>
      <c r="G289" s="28"/>
      <c r="H289" s="33"/>
    </row>
    <row r="290" spans="1:8" s="4" customFormat="1" ht="12.75">
      <c r="A290" s="14" t="s">
        <v>106</v>
      </c>
      <c r="B290" s="1" t="s">
        <v>107</v>
      </c>
      <c r="C290" s="1"/>
      <c r="D290" s="33"/>
      <c r="E290" s="33"/>
      <c r="F290" s="33"/>
      <c r="G290" s="28"/>
      <c r="H290" s="33"/>
    </row>
    <row r="291" spans="1:8" ht="12.75">
      <c r="A291" s="17" t="s">
        <v>101</v>
      </c>
      <c r="B291" s="3"/>
      <c r="C291" s="3">
        <v>0</v>
      </c>
      <c r="D291" s="3">
        <v>-8786833.18</v>
      </c>
      <c r="E291" s="11">
        <v>2057205.79</v>
      </c>
      <c r="F291" s="11">
        <v>1173744.49</v>
      </c>
      <c r="G291" s="3"/>
      <c r="H291" s="3"/>
    </row>
    <row r="292" ht="12.75">
      <c r="D292" t="s">
        <v>103</v>
      </c>
    </row>
    <row r="293" spans="1:7" ht="15">
      <c r="A293" s="37" t="s">
        <v>104</v>
      </c>
      <c r="G293" s="37" t="s">
        <v>105</v>
      </c>
    </row>
    <row r="294" ht="12.75">
      <c r="F294" t="s">
        <v>103</v>
      </c>
    </row>
    <row r="296" ht="12.75">
      <c r="D296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7"/>
  <sheetViews>
    <sheetView zoomScalePageLayoutView="0" workbookViewId="0" topLeftCell="A250">
      <selection activeCell="D259" sqref="D259:E263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366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367</v>
      </c>
      <c r="F5" s="19" t="s">
        <v>368</v>
      </c>
      <c r="G5" s="44" t="s">
        <v>112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C8+C69+C71+C102+C137+C146+C149+C189+C224+C228+C244+C264+C267</f>
        <v>412232106.90999997</v>
      </c>
      <c r="D7" s="29">
        <f>D8+D69+D71+D102+D137+D146+D149+D189+D224+D228+D244+D264+D267</f>
        <v>406286634.27</v>
      </c>
      <c r="E7" s="29">
        <f>E8+E69+E71+E102+E137+E146+E149+E189+E224+E228+E244+E264+E267</f>
        <v>185854613.72</v>
      </c>
      <c r="F7" s="29">
        <f>F8+F69+F71+F102+F137+F146+F149+F189+F224+F228+F244+F264+F267</f>
        <v>172222710.38</v>
      </c>
      <c r="G7" s="28">
        <f>E7/D7*100</f>
        <v>45.74470288788513</v>
      </c>
      <c r="H7" s="33">
        <f>D7-E7</f>
        <v>220432020.54999998</v>
      </c>
    </row>
    <row r="8" spans="1:8" s="7" customFormat="1" ht="12.75">
      <c r="A8" s="8" t="s">
        <v>9</v>
      </c>
      <c r="B8" s="1" t="s">
        <v>10</v>
      </c>
      <c r="C8" s="29">
        <f>C9+C17+C18+C19+C13+C21+C23</f>
        <v>35268317.68</v>
      </c>
      <c r="D8" s="29">
        <f>D9+D17+D18+D19+D13+D21+D23+D22</f>
        <v>34922885.76</v>
      </c>
      <c r="E8" s="29">
        <f>E9+E17+E18+E19+E13+E21+E23+E22</f>
        <v>12813319.49</v>
      </c>
      <c r="F8" s="29">
        <f>F9+F17+F18+F19+F13+F21+F23+F22+F20</f>
        <v>12006013.960000003</v>
      </c>
      <c r="G8" s="28">
        <f aca="true" t="shared" si="0" ref="G8:G73">E8/D8*100</f>
        <v>36.6903227243498</v>
      </c>
      <c r="H8" s="33">
        <f aca="true" t="shared" si="1" ref="H8:H73">D8-E8</f>
        <v>22109566.269999996</v>
      </c>
    </row>
    <row r="9" spans="1:8" s="7" customFormat="1" ht="25.5">
      <c r="A9" s="17" t="s">
        <v>127</v>
      </c>
      <c r="B9" s="3" t="s">
        <v>128</v>
      </c>
      <c r="C9" s="35">
        <f>C10+C11+C12</f>
        <v>18070914</v>
      </c>
      <c r="D9" s="35">
        <f>D10+D11+D12</f>
        <v>18576878.06</v>
      </c>
      <c r="E9" s="35">
        <f>E10+E11+E12</f>
        <v>7396764.12</v>
      </c>
      <c r="F9" s="35">
        <f>F10+F11+F12</f>
        <v>7190351.110000001</v>
      </c>
      <c r="G9" s="27">
        <f t="shared" si="0"/>
        <v>39.8170462017879</v>
      </c>
      <c r="H9" s="30">
        <f t="shared" si="1"/>
        <v>11180113.939999998</v>
      </c>
    </row>
    <row r="10" spans="1:8" s="7" customFormat="1" ht="12.75">
      <c r="A10" s="3" t="s">
        <v>114</v>
      </c>
      <c r="B10" s="3" t="s">
        <v>113</v>
      </c>
      <c r="C10" s="35">
        <f>C26+C30+C37+C45+C58</f>
        <v>13861403</v>
      </c>
      <c r="D10" s="35">
        <f>D26+D30+D37+D45+D58</f>
        <v>14152566.29</v>
      </c>
      <c r="E10" s="35">
        <f>E26+E30+E37+E45+E58</f>
        <v>5427246.49</v>
      </c>
      <c r="F10" s="35">
        <f>F26+F30+F37+F45+F58</f>
        <v>5366618.840000001</v>
      </c>
      <c r="G10" s="27">
        <f t="shared" si="0"/>
        <v>38.34814392521033</v>
      </c>
      <c r="H10" s="30">
        <f t="shared" si="1"/>
        <v>8725319.799999999</v>
      </c>
    </row>
    <row r="11" spans="1:8" s="7" customFormat="1" ht="12.75">
      <c r="A11" s="3" t="s">
        <v>116</v>
      </c>
      <c r="B11" s="3" t="s">
        <v>115</v>
      </c>
      <c r="C11" s="35">
        <f>C27+C31+C39+C47+C59</f>
        <v>4189511</v>
      </c>
      <c r="D11" s="35">
        <f>D27+D31+D39+D47+D59</f>
        <v>4279891.77</v>
      </c>
      <c r="E11" s="35">
        <f>E27+E31+E39+E47+E59</f>
        <v>1842110.1300000001</v>
      </c>
      <c r="F11" s="35">
        <f>F27+F31+F39+F47+F59</f>
        <v>1821753.6099999999</v>
      </c>
      <c r="G11" s="27">
        <f t="shared" si="0"/>
        <v>43.04104470380101</v>
      </c>
      <c r="H11" s="30">
        <f t="shared" si="1"/>
        <v>2437781.6399999997</v>
      </c>
    </row>
    <row r="12" spans="1:8" s="7" customFormat="1" ht="12.75">
      <c r="A12" s="5" t="s">
        <v>117</v>
      </c>
      <c r="B12" s="3" t="s">
        <v>118</v>
      </c>
      <c r="C12" s="35">
        <f>C38+C46</f>
        <v>20000</v>
      </c>
      <c r="D12" s="35">
        <f>D38+D46</f>
        <v>144420</v>
      </c>
      <c r="E12" s="35">
        <f>E38+E46</f>
        <v>127407.5</v>
      </c>
      <c r="F12" s="35">
        <f>F38+F46</f>
        <v>1978.66</v>
      </c>
      <c r="G12" s="27">
        <f t="shared" si="0"/>
        <v>88.22012186677746</v>
      </c>
      <c r="H12" s="30">
        <f t="shared" si="1"/>
        <v>17012.5</v>
      </c>
    </row>
    <row r="13" spans="1:8" s="7" customFormat="1" ht="25.5">
      <c r="A13" s="17" t="s">
        <v>131</v>
      </c>
      <c r="B13" s="3" t="s">
        <v>138</v>
      </c>
      <c r="C13" s="35">
        <f>C14+C15+C16</f>
        <v>6017000</v>
      </c>
      <c r="D13" s="35">
        <f>D14+D15+D16</f>
        <v>6002000</v>
      </c>
      <c r="E13" s="35">
        <f>E14+E15+E16</f>
        <v>2011341.2</v>
      </c>
      <c r="F13" s="35">
        <f>F14+F15+F16</f>
        <v>0</v>
      </c>
      <c r="G13" s="27">
        <f>E13/D13*100</f>
        <v>33.51118293902032</v>
      </c>
      <c r="H13" s="30">
        <f>D13-E13</f>
        <v>3990658.8</v>
      </c>
    </row>
    <row r="14" spans="1:8" s="7" customFormat="1" ht="12.75">
      <c r="A14" s="3" t="s">
        <v>132</v>
      </c>
      <c r="B14" s="3" t="s">
        <v>135</v>
      </c>
      <c r="C14" s="35">
        <f aca="true" t="shared" si="2" ref="C14:E16">C61</f>
        <v>4621000</v>
      </c>
      <c r="D14" s="35">
        <f t="shared" si="2"/>
        <v>4621000</v>
      </c>
      <c r="E14" s="35">
        <f t="shared" si="2"/>
        <v>1522388.16</v>
      </c>
      <c r="F14" s="35">
        <f>F61</f>
        <v>0</v>
      </c>
      <c r="G14" s="27">
        <f>E14/D14*100</f>
        <v>32.944993724302094</v>
      </c>
      <c r="H14" s="30">
        <f>D14-E14</f>
        <v>3098611.84</v>
      </c>
    </row>
    <row r="15" spans="1:8" s="7" customFormat="1" ht="12.75">
      <c r="A15" s="5" t="s">
        <v>133</v>
      </c>
      <c r="B15" s="3" t="s">
        <v>136</v>
      </c>
      <c r="C15" s="35">
        <f t="shared" si="2"/>
        <v>5000</v>
      </c>
      <c r="D15" s="35">
        <f t="shared" si="2"/>
        <v>5000</v>
      </c>
      <c r="E15" s="35">
        <f t="shared" si="2"/>
        <v>200</v>
      </c>
      <c r="F15" s="35">
        <f>F62</f>
        <v>0</v>
      </c>
      <c r="G15" s="27">
        <f>E15/D15*100</f>
        <v>4</v>
      </c>
      <c r="H15" s="30">
        <f>D15-E15</f>
        <v>4800</v>
      </c>
    </row>
    <row r="16" spans="1:8" s="7" customFormat="1" ht="25.5">
      <c r="A16" s="17" t="s">
        <v>134</v>
      </c>
      <c r="B16" s="3" t="s">
        <v>137</v>
      </c>
      <c r="C16" s="35">
        <f t="shared" si="2"/>
        <v>1391000</v>
      </c>
      <c r="D16" s="35">
        <f t="shared" si="2"/>
        <v>1376000</v>
      </c>
      <c r="E16" s="35">
        <f t="shared" si="2"/>
        <v>488753.04</v>
      </c>
      <c r="F16" s="35">
        <f>F63</f>
        <v>0</v>
      </c>
      <c r="G16" s="27">
        <f>E16/D16*100</f>
        <v>35.51984302325582</v>
      </c>
      <c r="H16" s="30">
        <f>D16-E16</f>
        <v>887246.96</v>
      </c>
    </row>
    <row r="17" spans="1:8" s="7" customFormat="1" ht="23.25" customHeight="1">
      <c r="A17" s="13" t="s">
        <v>119</v>
      </c>
      <c r="B17" s="3" t="s">
        <v>120</v>
      </c>
      <c r="C17" s="35">
        <f aca="true" t="shared" si="3" ref="C17:F18">C32+C40+C48+C64</f>
        <v>2470440</v>
      </c>
      <c r="D17" s="35">
        <f t="shared" si="3"/>
        <v>2879266</v>
      </c>
      <c r="E17" s="35">
        <f t="shared" si="3"/>
        <v>512474.23000000004</v>
      </c>
      <c r="F17" s="35">
        <f t="shared" si="3"/>
        <v>0</v>
      </c>
      <c r="G17" s="27">
        <f t="shared" si="0"/>
        <v>17.79878031414951</v>
      </c>
      <c r="H17" s="30">
        <f t="shared" si="1"/>
        <v>2366791.77</v>
      </c>
    </row>
    <row r="18" spans="1:8" s="7" customFormat="1" ht="25.5">
      <c r="A18" s="13" t="s">
        <v>121</v>
      </c>
      <c r="B18" s="3" t="s">
        <v>122</v>
      </c>
      <c r="C18" s="35">
        <f t="shared" si="3"/>
        <v>5820048</v>
      </c>
      <c r="D18" s="35">
        <f t="shared" si="3"/>
        <v>5994458.0600000005</v>
      </c>
      <c r="E18" s="35">
        <f t="shared" si="3"/>
        <v>2855575.7699999996</v>
      </c>
      <c r="F18" s="35">
        <f t="shared" si="3"/>
        <v>1341508.2200000002</v>
      </c>
      <c r="G18" s="27">
        <f t="shared" si="0"/>
        <v>47.63692966766706</v>
      </c>
      <c r="H18" s="30">
        <f t="shared" si="1"/>
        <v>3138882.290000001</v>
      </c>
    </row>
    <row r="19" spans="1:8" s="7" customFormat="1" ht="12.75">
      <c r="A19" s="5" t="s">
        <v>123</v>
      </c>
      <c r="B19" s="3" t="s">
        <v>124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51">
      <c r="A20" s="17" t="s">
        <v>170</v>
      </c>
      <c r="B20" s="3" t="s">
        <v>285</v>
      </c>
      <c r="C20" s="35"/>
      <c r="D20" s="35"/>
      <c r="E20" s="35"/>
      <c r="F20" s="35">
        <f>F68</f>
        <v>3474000</v>
      </c>
      <c r="G20" s="27"/>
      <c r="H20" s="30">
        <f>D20-E20</f>
        <v>0</v>
      </c>
    </row>
    <row r="21" spans="1:8" s="7" customFormat="1" ht="12.75">
      <c r="A21" s="5" t="s">
        <v>125</v>
      </c>
      <c r="B21" s="3" t="s">
        <v>126</v>
      </c>
      <c r="C21" s="35">
        <f>C34+C42+C50+C66</f>
        <v>18000</v>
      </c>
      <c r="D21" s="35">
        <f>D50+D66</f>
        <v>18500</v>
      </c>
      <c r="E21" s="35">
        <f>E50+E66</f>
        <v>10392.6</v>
      </c>
      <c r="F21" s="35">
        <f>F50+F66</f>
        <v>154.63</v>
      </c>
      <c r="G21" s="27">
        <f t="shared" si="0"/>
        <v>56.17621621621621</v>
      </c>
      <c r="H21" s="30">
        <f t="shared" si="1"/>
        <v>8107.4</v>
      </c>
    </row>
    <row r="22" spans="1:8" s="7" customFormat="1" ht="12.75">
      <c r="A22" s="3" t="s">
        <v>345</v>
      </c>
      <c r="B22" s="3" t="s">
        <v>349</v>
      </c>
      <c r="C22" s="35"/>
      <c r="D22" s="35">
        <f>D34+D42+D51+D67</f>
        <v>29500</v>
      </c>
      <c r="E22" s="35">
        <f>E34+E42+E51+E67</f>
        <v>26771.570000000003</v>
      </c>
      <c r="F22" s="35">
        <f>F51</f>
        <v>0</v>
      </c>
      <c r="G22" s="27">
        <f>E22/D22*100</f>
        <v>90.75108474576272</v>
      </c>
      <c r="H22" s="30">
        <f>D22-E22</f>
        <v>2728.4299999999967</v>
      </c>
    </row>
    <row r="23" spans="1:8" s="7" customFormat="1" ht="12.75">
      <c r="A23" s="3" t="s">
        <v>129</v>
      </c>
      <c r="B23" s="3" t="s">
        <v>130</v>
      </c>
      <c r="C23" s="3">
        <v>2871915.68</v>
      </c>
      <c r="D23" s="34">
        <f>D55</f>
        <v>1422283.64</v>
      </c>
      <c r="E23" s="35"/>
      <c r="F23" s="35"/>
      <c r="G23" s="27">
        <f>E23/D23*100</f>
        <v>0</v>
      </c>
      <c r="H23" s="30">
        <f>D23-E23</f>
        <v>1422283.64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1009300</v>
      </c>
      <c r="D24" s="31">
        <f>D25</f>
        <v>1009300</v>
      </c>
      <c r="E24" s="31">
        <f>E25</f>
        <v>377968.72</v>
      </c>
      <c r="F24" s="31">
        <f>F25</f>
        <v>383571.08</v>
      </c>
      <c r="G24" s="28">
        <f t="shared" si="0"/>
        <v>37.44860001981571</v>
      </c>
      <c r="H24" s="33">
        <f t="shared" si="1"/>
        <v>631331.28</v>
      </c>
    </row>
    <row r="25" spans="1:8" s="7" customFormat="1" ht="27.75" customHeight="1">
      <c r="A25" s="17" t="s">
        <v>127</v>
      </c>
      <c r="B25" s="3" t="s">
        <v>286</v>
      </c>
      <c r="C25" s="31">
        <f>C26+C27</f>
        <v>1009300</v>
      </c>
      <c r="D25" s="31">
        <f>D26+D27</f>
        <v>1009300</v>
      </c>
      <c r="E25" s="31">
        <f>E26+E27</f>
        <v>377968.72</v>
      </c>
      <c r="F25" s="31">
        <f>F26+F27</f>
        <v>383571.08</v>
      </c>
      <c r="G25" s="28">
        <f>E25/D25*100</f>
        <v>37.44860001981571</v>
      </c>
      <c r="H25" s="33">
        <f>D25-E25</f>
        <v>631331.28</v>
      </c>
    </row>
    <row r="26" spans="1:8" s="7" customFormat="1" ht="12.75">
      <c r="A26" s="3" t="s">
        <v>114</v>
      </c>
      <c r="B26" s="3" t="s">
        <v>287</v>
      </c>
      <c r="C26" s="32">
        <v>775200</v>
      </c>
      <c r="D26" s="32">
        <v>775200</v>
      </c>
      <c r="E26" s="32">
        <v>298076.55</v>
      </c>
      <c r="F26" s="30">
        <v>294974.7</v>
      </c>
      <c r="G26" s="27">
        <f t="shared" si="0"/>
        <v>38.4515673374613</v>
      </c>
      <c r="H26" s="30">
        <f t="shared" si="1"/>
        <v>477123.45</v>
      </c>
    </row>
    <row r="27" spans="1:8" s="7" customFormat="1" ht="12.75">
      <c r="A27" s="3" t="s">
        <v>116</v>
      </c>
      <c r="B27" s="3" t="s">
        <v>288</v>
      </c>
      <c r="C27" s="32">
        <v>234100</v>
      </c>
      <c r="D27" s="32">
        <v>234100</v>
      </c>
      <c r="E27" s="30">
        <v>79892.17</v>
      </c>
      <c r="F27" s="30">
        <v>88596.38</v>
      </c>
      <c r="G27" s="27">
        <f t="shared" si="0"/>
        <v>34.12736864587783</v>
      </c>
      <c r="H27" s="30">
        <f t="shared" si="1"/>
        <v>154207.83000000002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290787.5</v>
      </c>
      <c r="F28" s="31">
        <f>F29+F32+F33+F34</f>
        <v>238295.49000000002</v>
      </c>
      <c r="G28" s="28">
        <f t="shared" si="0"/>
        <v>40.840941011235955</v>
      </c>
      <c r="H28" s="33">
        <f t="shared" si="1"/>
        <v>421212.5</v>
      </c>
    </row>
    <row r="29" spans="1:8" s="7" customFormat="1" ht="25.5">
      <c r="A29" s="17" t="s">
        <v>127</v>
      </c>
      <c r="B29" s="3" t="s">
        <v>289</v>
      </c>
      <c r="C29" s="31">
        <f>C30+C31</f>
        <v>370600</v>
      </c>
      <c r="D29" s="31">
        <f>D30+D31</f>
        <v>370600</v>
      </c>
      <c r="E29" s="31">
        <f>E30+E31</f>
        <v>144700.55</v>
      </c>
      <c r="F29" s="31">
        <f>F30+F31</f>
        <v>153749.91</v>
      </c>
      <c r="G29" s="28">
        <f>E29/D29*100</f>
        <v>39.04494063680517</v>
      </c>
      <c r="H29" s="33">
        <f>D29-E29</f>
        <v>225899.45</v>
      </c>
    </row>
    <row r="30" spans="1:8" s="7" customFormat="1" ht="12.75">
      <c r="A30" s="3" t="s">
        <v>114</v>
      </c>
      <c r="B30" s="3" t="s">
        <v>290</v>
      </c>
      <c r="C30" s="32">
        <v>284600</v>
      </c>
      <c r="D30" s="32">
        <v>284600</v>
      </c>
      <c r="E30" s="32">
        <v>108269.65</v>
      </c>
      <c r="F30" s="30">
        <v>108053.11</v>
      </c>
      <c r="G30" s="27">
        <f t="shared" si="0"/>
        <v>38.042744202389315</v>
      </c>
      <c r="H30" s="30">
        <f t="shared" si="1"/>
        <v>176330.35</v>
      </c>
    </row>
    <row r="31" spans="1:8" s="7" customFormat="1" ht="12.75">
      <c r="A31" s="3" t="s">
        <v>116</v>
      </c>
      <c r="B31" s="3" t="s">
        <v>291</v>
      </c>
      <c r="C31" s="32">
        <v>86000</v>
      </c>
      <c r="D31" s="32">
        <v>86000</v>
      </c>
      <c r="E31" s="30">
        <v>36430.9</v>
      </c>
      <c r="F31" s="30">
        <v>45696.8</v>
      </c>
      <c r="G31" s="27">
        <f t="shared" si="0"/>
        <v>42.36151162790698</v>
      </c>
      <c r="H31" s="30">
        <f t="shared" si="1"/>
        <v>49569.1</v>
      </c>
    </row>
    <row r="32" spans="1:8" ht="25.5">
      <c r="A32" s="13" t="s">
        <v>119</v>
      </c>
      <c r="B32" s="3" t="s">
        <v>292</v>
      </c>
      <c r="C32" s="35">
        <v>6000</v>
      </c>
      <c r="D32" s="35">
        <v>24000</v>
      </c>
      <c r="E32" s="34">
        <v>5357.66</v>
      </c>
      <c r="F32" s="34"/>
      <c r="G32" s="27">
        <f t="shared" si="0"/>
        <v>22.323583333333332</v>
      </c>
      <c r="H32" s="30">
        <f t="shared" si="1"/>
        <v>18642.34</v>
      </c>
    </row>
    <row r="33" spans="1:8" s="2" customFormat="1" ht="25.5">
      <c r="A33" s="13" t="s">
        <v>121</v>
      </c>
      <c r="B33" s="3" t="s">
        <v>293</v>
      </c>
      <c r="C33" s="32">
        <v>334400</v>
      </c>
      <c r="D33" s="32">
        <v>316400</v>
      </c>
      <c r="E33" s="34">
        <v>140254.18</v>
      </c>
      <c r="F33" s="34">
        <v>83830.88</v>
      </c>
      <c r="G33" s="27">
        <f t="shared" si="0"/>
        <v>44.32812262958281</v>
      </c>
      <c r="H33" s="30">
        <f t="shared" si="1"/>
        <v>176145.82</v>
      </c>
    </row>
    <row r="34" spans="1:8" ht="14.25" customHeight="1">
      <c r="A34" s="5" t="s">
        <v>125</v>
      </c>
      <c r="B34" s="3" t="s">
        <v>371</v>
      </c>
      <c r="C34" s="34">
        <v>1000</v>
      </c>
      <c r="D34" s="34">
        <v>1000</v>
      </c>
      <c r="E34" s="34">
        <v>475.11</v>
      </c>
      <c r="F34" s="34">
        <v>714.7</v>
      </c>
      <c r="G34" s="27">
        <f t="shared" si="0"/>
        <v>47.511</v>
      </c>
      <c r="H34" s="30">
        <f t="shared" si="1"/>
        <v>524.89</v>
      </c>
    </row>
    <row r="35" spans="1:8" ht="63.75" customHeight="1">
      <c r="A35" s="26" t="s">
        <v>15</v>
      </c>
      <c r="B35" s="23" t="s">
        <v>16</v>
      </c>
      <c r="C35" s="31">
        <f>C36+C40+C41+C42</f>
        <v>12790302</v>
      </c>
      <c r="D35" s="31">
        <f>D36+D40+D41+D42</f>
        <v>13541711.62</v>
      </c>
      <c r="E35" s="31">
        <f>E36+E40+E41+E42</f>
        <v>5430267.66</v>
      </c>
      <c r="F35" s="31">
        <f>F36+F40+F41+F42</f>
        <v>5109580.08</v>
      </c>
      <c r="G35" s="28">
        <f t="shared" si="0"/>
        <v>40.1003049864091</v>
      </c>
      <c r="H35" s="33">
        <f t="shared" si="1"/>
        <v>8111443.959999999</v>
      </c>
    </row>
    <row r="36" spans="1:8" ht="25.5">
      <c r="A36" s="17" t="s">
        <v>127</v>
      </c>
      <c r="B36" s="3" t="s">
        <v>295</v>
      </c>
      <c r="C36" s="34">
        <f>C37+C39+C38</f>
        <v>11118000</v>
      </c>
      <c r="D36" s="34">
        <f>D37+D39+D38</f>
        <v>11566604.059999999</v>
      </c>
      <c r="E36" s="34">
        <f>E37+E39+E38</f>
        <v>4507320.19</v>
      </c>
      <c r="F36" s="34">
        <f>F37+F39+F38</f>
        <v>4536539.45</v>
      </c>
      <c r="G36" s="27">
        <f t="shared" si="0"/>
        <v>38.968397004159236</v>
      </c>
      <c r="H36" s="30">
        <f t="shared" si="1"/>
        <v>7059283.869999998</v>
      </c>
    </row>
    <row r="37" spans="1:8" ht="14.25" customHeight="1">
      <c r="A37" s="3" t="s">
        <v>114</v>
      </c>
      <c r="B37" s="3" t="s">
        <v>296</v>
      </c>
      <c r="C37" s="35">
        <v>8532000</v>
      </c>
      <c r="D37" s="35">
        <v>8780989.29</v>
      </c>
      <c r="E37" s="34">
        <v>3297305.91</v>
      </c>
      <c r="F37" s="34">
        <v>3355044.98</v>
      </c>
      <c r="G37" s="27">
        <f t="shared" si="0"/>
        <v>37.55050599771316</v>
      </c>
      <c r="H37" s="30">
        <f t="shared" si="1"/>
        <v>5483683.379999999</v>
      </c>
    </row>
    <row r="38" spans="1:8" ht="14.25" customHeight="1">
      <c r="A38" s="5" t="s">
        <v>117</v>
      </c>
      <c r="B38" s="3" t="s">
        <v>297</v>
      </c>
      <c r="C38" s="35">
        <v>10000</v>
      </c>
      <c r="D38" s="35">
        <v>134420</v>
      </c>
      <c r="E38" s="34">
        <v>127120</v>
      </c>
      <c r="F38" s="34">
        <v>800</v>
      </c>
      <c r="G38" s="27">
        <f t="shared" si="0"/>
        <v>94.56926052670734</v>
      </c>
      <c r="H38" s="30">
        <f t="shared" si="1"/>
        <v>7300</v>
      </c>
    </row>
    <row r="39" spans="1:8" ht="13.5" customHeight="1">
      <c r="A39" s="3" t="s">
        <v>116</v>
      </c>
      <c r="B39" s="3" t="s">
        <v>298</v>
      </c>
      <c r="C39" s="34">
        <v>2576000</v>
      </c>
      <c r="D39" s="34">
        <v>2651194.77</v>
      </c>
      <c r="E39" s="34">
        <v>1082894.28</v>
      </c>
      <c r="F39" s="34">
        <v>1180694.47</v>
      </c>
      <c r="G39" s="27">
        <f t="shared" si="0"/>
        <v>40.845519622083444</v>
      </c>
      <c r="H39" s="30">
        <f t="shared" si="1"/>
        <v>1568300.49</v>
      </c>
    </row>
    <row r="40" spans="1:8" ht="25.5">
      <c r="A40" s="13" t="s">
        <v>119</v>
      </c>
      <c r="B40" s="3" t="s">
        <v>299</v>
      </c>
      <c r="C40" s="34">
        <v>383240</v>
      </c>
      <c r="D40" s="34">
        <v>695240</v>
      </c>
      <c r="E40" s="34">
        <v>214926.17</v>
      </c>
      <c r="F40" s="34"/>
      <c r="G40" s="27">
        <f t="shared" si="0"/>
        <v>30.913953454922044</v>
      </c>
      <c r="H40" s="30">
        <f t="shared" si="1"/>
        <v>480313.82999999996</v>
      </c>
    </row>
    <row r="41" spans="1:8" ht="25.5">
      <c r="A41" s="13" t="s">
        <v>121</v>
      </c>
      <c r="B41" s="3" t="s">
        <v>300</v>
      </c>
      <c r="C41" s="3">
        <v>1279062</v>
      </c>
      <c r="D41" s="34">
        <v>1269867.56</v>
      </c>
      <c r="E41" s="34">
        <v>698478</v>
      </c>
      <c r="F41" s="34">
        <v>569374.66</v>
      </c>
      <c r="G41" s="27">
        <f t="shared" si="0"/>
        <v>55.004003724608886</v>
      </c>
      <c r="H41" s="30">
        <f t="shared" si="1"/>
        <v>571389.56</v>
      </c>
    </row>
    <row r="42" spans="1:8" ht="12.75">
      <c r="A42" s="5" t="s">
        <v>125</v>
      </c>
      <c r="B42" s="3" t="s">
        <v>356</v>
      </c>
      <c r="C42" s="3">
        <v>10000</v>
      </c>
      <c r="D42" s="34">
        <v>10000</v>
      </c>
      <c r="E42" s="34">
        <v>9543.3</v>
      </c>
      <c r="F42" s="34">
        <v>3665.97</v>
      </c>
      <c r="G42" s="27">
        <f t="shared" si="0"/>
        <v>95.43299999999999</v>
      </c>
      <c r="H42" s="30">
        <f t="shared" si="1"/>
        <v>456.7000000000007</v>
      </c>
    </row>
    <row r="43" spans="1:8" ht="51" customHeight="1">
      <c r="A43" s="26" t="s">
        <v>17</v>
      </c>
      <c r="B43" s="23" t="s">
        <v>18</v>
      </c>
      <c r="C43" s="31">
        <f>C44+C48+C49+C50</f>
        <v>6690700</v>
      </c>
      <c r="D43" s="31">
        <f>D44+D48+D49+D50+D51</f>
        <v>7917700</v>
      </c>
      <c r="E43" s="31">
        <f>E44+E48+E49+E50+E51</f>
        <v>2689283.08</v>
      </c>
      <c r="F43" s="31">
        <f>F44+F48+F49+F50+F51</f>
        <v>2618546.92</v>
      </c>
      <c r="G43" s="28">
        <f t="shared" si="0"/>
        <v>33.96545815072559</v>
      </c>
      <c r="H43" s="33">
        <f t="shared" si="1"/>
        <v>5228416.92</v>
      </c>
    </row>
    <row r="44" spans="1:8" ht="25.5">
      <c r="A44" s="17" t="s">
        <v>127</v>
      </c>
      <c r="B44" s="3" t="s">
        <v>302</v>
      </c>
      <c r="C44" s="33">
        <f>C45+C46+C47</f>
        <v>5028700</v>
      </c>
      <c r="D44" s="33">
        <f>D45+D46+D47</f>
        <v>5085260</v>
      </c>
      <c r="E44" s="33">
        <f>E45+E46+E47</f>
        <v>2127590.67</v>
      </c>
      <c r="F44" s="33">
        <f>F45+F46+F47</f>
        <v>1976984.96</v>
      </c>
      <c r="G44" s="28">
        <f t="shared" si="0"/>
        <v>41.83838525463791</v>
      </c>
      <c r="H44" s="33">
        <f t="shared" si="1"/>
        <v>2957669.33</v>
      </c>
    </row>
    <row r="45" spans="1:8" ht="13.5" customHeight="1">
      <c r="A45" s="3" t="s">
        <v>114</v>
      </c>
      <c r="B45" s="3" t="s">
        <v>303</v>
      </c>
      <c r="C45" s="3">
        <v>3851600</v>
      </c>
      <c r="D45" s="34">
        <v>3893160</v>
      </c>
      <c r="E45" s="34">
        <v>1540148.12</v>
      </c>
      <c r="F45" s="34">
        <v>1490342.57</v>
      </c>
      <c r="G45" s="27">
        <f t="shared" si="0"/>
        <v>39.56036022151672</v>
      </c>
      <c r="H45" s="30">
        <f t="shared" si="1"/>
        <v>2353011.88</v>
      </c>
    </row>
    <row r="46" spans="1:8" ht="13.5" customHeight="1">
      <c r="A46" s="5" t="s">
        <v>117</v>
      </c>
      <c r="B46" s="3" t="s">
        <v>304</v>
      </c>
      <c r="C46" s="3">
        <v>10000</v>
      </c>
      <c r="D46" s="34">
        <v>10000</v>
      </c>
      <c r="E46" s="34">
        <v>287.5</v>
      </c>
      <c r="F46" s="34">
        <v>1178.66</v>
      </c>
      <c r="G46" s="27">
        <f t="shared" si="0"/>
        <v>2.875</v>
      </c>
      <c r="H46" s="30">
        <f t="shared" si="1"/>
        <v>9712.5</v>
      </c>
    </row>
    <row r="47" spans="1:8" ht="12.75">
      <c r="A47" s="3" t="s">
        <v>116</v>
      </c>
      <c r="B47" s="3" t="s">
        <v>305</v>
      </c>
      <c r="C47" s="3">
        <v>1167100</v>
      </c>
      <c r="D47" s="34">
        <v>1182100</v>
      </c>
      <c r="E47" s="34">
        <v>587155.05</v>
      </c>
      <c r="F47" s="34">
        <v>485463.73</v>
      </c>
      <c r="G47" s="27">
        <f t="shared" si="0"/>
        <v>49.670505879367234</v>
      </c>
      <c r="H47" s="30">
        <f t="shared" si="1"/>
        <v>594944.95</v>
      </c>
    </row>
    <row r="48" spans="1:8" ht="25.5">
      <c r="A48" s="13" t="s">
        <v>119</v>
      </c>
      <c r="B48" s="3" t="s">
        <v>306</v>
      </c>
      <c r="C48" s="3">
        <v>1020000</v>
      </c>
      <c r="D48" s="34">
        <v>2092840</v>
      </c>
      <c r="E48" s="34">
        <v>283107.09</v>
      </c>
      <c r="F48" s="3"/>
      <c r="G48" s="27">
        <f t="shared" si="0"/>
        <v>13.527412033409147</v>
      </c>
      <c r="H48" s="30">
        <f t="shared" si="1"/>
        <v>1809732.91</v>
      </c>
    </row>
    <row r="49" spans="1:8" ht="27" customHeight="1">
      <c r="A49" s="13" t="s">
        <v>121</v>
      </c>
      <c r="B49" s="3" t="s">
        <v>307</v>
      </c>
      <c r="C49" s="3">
        <v>640000</v>
      </c>
      <c r="D49" s="35">
        <v>722600</v>
      </c>
      <c r="E49" s="35">
        <v>264648.66</v>
      </c>
      <c r="F49" s="3">
        <v>641407.33</v>
      </c>
      <c r="G49" s="27">
        <f t="shared" si="0"/>
        <v>36.62450318295045</v>
      </c>
      <c r="H49" s="30">
        <f t="shared" si="1"/>
        <v>457951.34</v>
      </c>
    </row>
    <row r="50" spans="1:8" ht="13.5" customHeight="1">
      <c r="A50" s="5" t="s">
        <v>125</v>
      </c>
      <c r="B50" s="3" t="s">
        <v>308</v>
      </c>
      <c r="C50" s="35">
        <v>2000</v>
      </c>
      <c r="D50" s="35">
        <v>2000</v>
      </c>
      <c r="E50" s="35">
        <v>7.31</v>
      </c>
      <c r="F50" s="34">
        <v>154.63</v>
      </c>
      <c r="G50" s="27">
        <f t="shared" si="0"/>
        <v>0.3655</v>
      </c>
      <c r="H50" s="30">
        <f t="shared" si="1"/>
        <v>1992.69</v>
      </c>
    </row>
    <row r="51" spans="1:8" ht="13.5" customHeight="1">
      <c r="A51" s="3" t="s">
        <v>345</v>
      </c>
      <c r="B51" s="3" t="s">
        <v>348</v>
      </c>
      <c r="C51" s="35"/>
      <c r="D51" s="35">
        <v>15000</v>
      </c>
      <c r="E51" s="35">
        <v>13929.35</v>
      </c>
      <c r="F51" s="11"/>
      <c r="G51" s="27">
        <f t="shared" si="0"/>
        <v>92.86233333333334</v>
      </c>
      <c r="H51" s="30">
        <f t="shared" si="1"/>
        <v>1070.6499999999996</v>
      </c>
    </row>
    <row r="52" spans="1:8" ht="26.25" customHeight="1">
      <c r="A52" s="24" t="s">
        <v>19</v>
      </c>
      <c r="B52" s="23" t="s">
        <v>20</v>
      </c>
      <c r="C52" s="31">
        <f>C53</f>
        <v>0</v>
      </c>
      <c r="D52" s="31">
        <f>D53</f>
        <v>0</v>
      </c>
      <c r="E52" s="31">
        <f>E53</f>
        <v>0</v>
      </c>
      <c r="F52" s="31">
        <f>F53</f>
        <v>0</v>
      </c>
      <c r="G52" s="28"/>
      <c r="H52" s="33">
        <f t="shared" si="1"/>
        <v>0</v>
      </c>
    </row>
    <row r="53" spans="1:8" ht="25.5">
      <c r="A53" s="13" t="s">
        <v>121</v>
      </c>
      <c r="B53" s="3" t="s">
        <v>309</v>
      </c>
      <c r="C53" s="34"/>
      <c r="D53" s="34"/>
      <c r="E53" s="34"/>
      <c r="F53" s="34"/>
      <c r="G53" s="27"/>
      <c r="H53" s="30">
        <f t="shared" si="1"/>
        <v>0</v>
      </c>
    </row>
    <row r="54" spans="1:8" ht="12.75">
      <c r="A54" s="23" t="s">
        <v>21</v>
      </c>
      <c r="B54" s="23" t="s">
        <v>22</v>
      </c>
      <c r="C54" s="31">
        <f>C55</f>
        <v>2871915.68</v>
      </c>
      <c r="D54" s="31">
        <f>D55</f>
        <v>1422283.64</v>
      </c>
      <c r="E54" s="31">
        <f>E55</f>
        <v>0</v>
      </c>
      <c r="F54" s="31">
        <f>F55</f>
        <v>0</v>
      </c>
      <c r="G54" s="27">
        <f t="shared" si="0"/>
        <v>0</v>
      </c>
      <c r="H54" s="33">
        <f t="shared" si="1"/>
        <v>1422283.64</v>
      </c>
    </row>
    <row r="55" spans="1:8" ht="12.75">
      <c r="A55" s="3" t="s">
        <v>129</v>
      </c>
      <c r="B55" s="3" t="s">
        <v>310</v>
      </c>
      <c r="C55" s="3">
        <v>2871915.68</v>
      </c>
      <c r="D55" s="34">
        <v>1422283.64</v>
      </c>
      <c r="E55" s="34">
        <v>0</v>
      </c>
      <c r="F55" s="34"/>
      <c r="G55" s="27">
        <f t="shared" si="0"/>
        <v>0</v>
      </c>
      <c r="H55" s="30">
        <f t="shared" si="1"/>
        <v>1422283.64</v>
      </c>
    </row>
    <row r="56" spans="1:8" ht="12.75">
      <c r="A56" s="23" t="s">
        <v>23</v>
      </c>
      <c r="B56" s="23" t="s">
        <v>24</v>
      </c>
      <c r="C56" s="31">
        <f>C60+C64+C65+C66+C57</f>
        <v>11194100</v>
      </c>
      <c r="D56" s="31">
        <f>D60+D64+D65+D66+D57+D67</f>
        <v>10319890.5</v>
      </c>
      <c r="E56" s="31">
        <f>E60+E64+E65+E66+E57+E67</f>
        <v>4025012.5300000003</v>
      </c>
      <c r="F56" s="31">
        <f>F60+F64+F65+F66+F57+F67+F68</f>
        <v>3660401.06</v>
      </c>
      <c r="G56" s="28">
        <f t="shared" si="0"/>
        <v>39.00247323360651</v>
      </c>
      <c r="H56" s="33">
        <f t="shared" si="1"/>
        <v>6294877.97</v>
      </c>
    </row>
    <row r="57" spans="1:8" ht="25.5">
      <c r="A57" s="17" t="s">
        <v>127</v>
      </c>
      <c r="B57" s="3" t="s">
        <v>311</v>
      </c>
      <c r="C57" s="39">
        <f>C58+C59</f>
        <v>544314</v>
      </c>
      <c r="D57" s="39">
        <f>D58+D59</f>
        <v>545114</v>
      </c>
      <c r="E57" s="39">
        <f>E58+E59</f>
        <v>239183.99000000002</v>
      </c>
      <c r="F57" s="39">
        <f>F58+F59</f>
        <v>139505.71</v>
      </c>
      <c r="G57" s="27">
        <f>E57/D57*100</f>
        <v>43.87779253513944</v>
      </c>
      <c r="H57" s="30">
        <f>D57-E57</f>
        <v>305930.01</v>
      </c>
    </row>
    <row r="58" spans="1:8" ht="12.75">
      <c r="A58" s="3" t="s">
        <v>114</v>
      </c>
      <c r="B58" s="3" t="s">
        <v>312</v>
      </c>
      <c r="C58" s="39">
        <v>418003</v>
      </c>
      <c r="D58" s="39">
        <v>418617</v>
      </c>
      <c r="E58" s="39">
        <v>183446.26</v>
      </c>
      <c r="F58" s="34">
        <v>118203.48</v>
      </c>
      <c r="G58" s="27">
        <f>E58/D58*100</f>
        <v>43.82198047379825</v>
      </c>
      <c r="H58" s="30">
        <f>D58-E58</f>
        <v>235170.74</v>
      </c>
    </row>
    <row r="59" spans="1:8" ht="12.75">
      <c r="A59" s="3" t="s">
        <v>116</v>
      </c>
      <c r="B59" s="3" t="s">
        <v>313</v>
      </c>
      <c r="C59" s="39">
        <v>126311</v>
      </c>
      <c r="D59" s="39">
        <v>126497</v>
      </c>
      <c r="E59" s="39">
        <v>55737.73</v>
      </c>
      <c r="F59" s="34">
        <v>21302.23</v>
      </c>
      <c r="G59" s="27">
        <f>E59/D59*100</f>
        <v>44.06249160059132</v>
      </c>
      <c r="H59" s="30">
        <f>D59-E59</f>
        <v>70759.26999999999</v>
      </c>
    </row>
    <row r="60" spans="1:8" s="2" customFormat="1" ht="25.5">
      <c r="A60" s="17" t="s">
        <v>131</v>
      </c>
      <c r="B60" s="3" t="s">
        <v>314</v>
      </c>
      <c r="C60" s="34">
        <f>C61+C62+C63</f>
        <v>6017000</v>
      </c>
      <c r="D60" s="34">
        <f>D61+D62+D63</f>
        <v>6002000</v>
      </c>
      <c r="E60" s="34">
        <f>E61+E62+E63</f>
        <v>2011341.2</v>
      </c>
      <c r="F60" s="34">
        <f>F61+F62+F63</f>
        <v>0</v>
      </c>
      <c r="G60" s="27">
        <f t="shared" si="0"/>
        <v>33.51118293902032</v>
      </c>
      <c r="H60" s="30">
        <f t="shared" si="1"/>
        <v>3990658.8</v>
      </c>
    </row>
    <row r="61" spans="1:8" s="2" customFormat="1" ht="12.75">
      <c r="A61" s="3" t="s">
        <v>132</v>
      </c>
      <c r="B61" s="3" t="s">
        <v>315</v>
      </c>
      <c r="C61" s="3">
        <v>4621000</v>
      </c>
      <c r="D61" s="34">
        <v>4621000</v>
      </c>
      <c r="E61" s="34">
        <v>1522388.16</v>
      </c>
      <c r="F61" s="3"/>
      <c r="G61" s="27">
        <f t="shared" si="0"/>
        <v>32.944993724302094</v>
      </c>
      <c r="H61" s="30">
        <f t="shared" si="1"/>
        <v>3098611.84</v>
      </c>
    </row>
    <row r="62" spans="1:8" s="2" customFormat="1" ht="12.75">
      <c r="A62" s="5" t="s">
        <v>133</v>
      </c>
      <c r="B62" s="3" t="s">
        <v>316</v>
      </c>
      <c r="C62" s="3">
        <v>5000</v>
      </c>
      <c r="D62" s="34">
        <v>5000</v>
      </c>
      <c r="E62" s="34">
        <v>200</v>
      </c>
      <c r="F62" s="3"/>
      <c r="G62" s="27">
        <f t="shared" si="0"/>
        <v>4</v>
      </c>
      <c r="H62" s="30">
        <f t="shared" si="1"/>
        <v>4800</v>
      </c>
    </row>
    <row r="63" spans="1:8" s="2" customFormat="1" ht="25.5">
      <c r="A63" s="17" t="s">
        <v>134</v>
      </c>
      <c r="B63" s="3" t="s">
        <v>317</v>
      </c>
      <c r="C63" s="3">
        <v>1391000</v>
      </c>
      <c r="D63" s="34">
        <v>1376000</v>
      </c>
      <c r="E63" s="34">
        <v>488753.04</v>
      </c>
      <c r="F63" s="3"/>
      <c r="G63" s="27">
        <f t="shared" si="0"/>
        <v>35.51984302325582</v>
      </c>
      <c r="H63" s="30">
        <f t="shared" si="1"/>
        <v>887246.96</v>
      </c>
    </row>
    <row r="64" spans="1:8" s="2" customFormat="1" ht="25.5">
      <c r="A64" s="13" t="s">
        <v>119</v>
      </c>
      <c r="B64" s="3" t="s">
        <v>318</v>
      </c>
      <c r="C64" s="3">
        <v>1061200</v>
      </c>
      <c r="D64" s="34">
        <v>67186</v>
      </c>
      <c r="E64" s="34">
        <v>9083.31</v>
      </c>
      <c r="F64" s="3"/>
      <c r="G64" s="27">
        <f t="shared" si="0"/>
        <v>13.519646950257494</v>
      </c>
      <c r="H64" s="30">
        <f t="shared" si="1"/>
        <v>58102.69</v>
      </c>
    </row>
    <row r="65" spans="1:8" ht="25.5">
      <c r="A65" s="13" t="s">
        <v>121</v>
      </c>
      <c r="B65" s="3" t="s">
        <v>319</v>
      </c>
      <c r="C65" s="34">
        <v>3566586</v>
      </c>
      <c r="D65" s="34">
        <v>3685590.5</v>
      </c>
      <c r="E65" s="34">
        <v>1752194.93</v>
      </c>
      <c r="F65" s="11">
        <v>46895.35</v>
      </c>
      <c r="G65" s="27">
        <f t="shared" si="0"/>
        <v>47.54176922259811</v>
      </c>
      <c r="H65" s="30">
        <f t="shared" si="1"/>
        <v>1933395.57</v>
      </c>
    </row>
    <row r="66" spans="1:8" ht="12.75">
      <c r="A66" s="5" t="s">
        <v>125</v>
      </c>
      <c r="B66" s="3" t="s">
        <v>320</v>
      </c>
      <c r="C66" s="34">
        <v>5000</v>
      </c>
      <c r="D66" s="34">
        <v>16500</v>
      </c>
      <c r="E66" s="34">
        <v>10385.29</v>
      </c>
      <c r="F66" s="11"/>
      <c r="G66" s="27">
        <f t="shared" si="0"/>
        <v>62.94115151515152</v>
      </c>
      <c r="H66" s="30">
        <f t="shared" si="1"/>
        <v>6114.709999999999</v>
      </c>
    </row>
    <row r="67" spans="1:8" ht="12.75">
      <c r="A67" s="3" t="s">
        <v>345</v>
      </c>
      <c r="B67" s="3" t="s">
        <v>365</v>
      </c>
      <c r="C67" s="34"/>
      <c r="D67" s="34">
        <v>3500</v>
      </c>
      <c r="E67" s="34">
        <v>2823.81</v>
      </c>
      <c r="F67" s="11"/>
      <c r="G67" s="27">
        <f t="shared" si="0"/>
        <v>80.68028571428572</v>
      </c>
      <c r="H67" s="30">
        <f t="shared" si="1"/>
        <v>676.19</v>
      </c>
    </row>
    <row r="68" spans="1:8" ht="51">
      <c r="A68" s="17" t="s">
        <v>170</v>
      </c>
      <c r="B68" s="3" t="s">
        <v>321</v>
      </c>
      <c r="C68" s="34"/>
      <c r="D68" s="34"/>
      <c r="E68" s="34"/>
      <c r="F68" s="34">
        <v>3474000</v>
      </c>
      <c r="G68" s="27"/>
      <c r="H68" s="30">
        <f>D68-E68</f>
        <v>0</v>
      </c>
    </row>
    <row r="69" spans="1:8" ht="12.75">
      <c r="A69" s="1" t="s">
        <v>25</v>
      </c>
      <c r="B69" s="1" t="s">
        <v>322</v>
      </c>
      <c r="C69" s="33">
        <f>C70</f>
        <v>1371600</v>
      </c>
      <c r="D69" s="33">
        <f>D70</f>
        <v>1371600</v>
      </c>
      <c r="E69" s="33">
        <f>E70</f>
        <v>342900</v>
      </c>
      <c r="F69" s="33">
        <f>F70</f>
        <v>416040</v>
      </c>
      <c r="G69" s="28">
        <f t="shared" si="0"/>
        <v>25</v>
      </c>
      <c r="H69" s="33">
        <f t="shared" si="1"/>
        <v>1028700</v>
      </c>
    </row>
    <row r="70" spans="1:8" ht="12.75">
      <c r="A70" s="5" t="s">
        <v>139</v>
      </c>
      <c r="B70" s="3" t="s">
        <v>323</v>
      </c>
      <c r="C70" s="34">
        <v>1371600</v>
      </c>
      <c r="D70" s="34">
        <v>1371600</v>
      </c>
      <c r="E70" s="34">
        <v>342900</v>
      </c>
      <c r="F70" s="34">
        <v>416040</v>
      </c>
      <c r="G70" s="27">
        <f t="shared" si="0"/>
        <v>25</v>
      </c>
      <c r="H70" s="30">
        <f t="shared" si="1"/>
        <v>1028700</v>
      </c>
    </row>
    <row r="71" spans="1:8" ht="25.5">
      <c r="A71" s="14" t="s">
        <v>26</v>
      </c>
      <c r="B71" s="1" t="s">
        <v>27</v>
      </c>
      <c r="C71" s="33">
        <f>C72+C76+C82+C80+C81</f>
        <v>1288000</v>
      </c>
      <c r="D71" s="33">
        <f>D72+D76+D82+D80+D81</f>
        <v>1429500</v>
      </c>
      <c r="E71" s="33">
        <f>E72+E76+E82+E80+E81</f>
        <v>587335.08</v>
      </c>
      <c r="F71" s="33">
        <f>F72+F76+F82+F80+F81+F83</f>
        <v>740792.73</v>
      </c>
      <c r="G71" s="28">
        <f t="shared" si="0"/>
        <v>41.086749213011544</v>
      </c>
      <c r="H71" s="33">
        <f t="shared" si="1"/>
        <v>842164.92</v>
      </c>
    </row>
    <row r="72" spans="1:8" ht="25.5">
      <c r="A72" s="17" t="s">
        <v>127</v>
      </c>
      <c r="B72" s="3" t="s">
        <v>128</v>
      </c>
      <c r="C72" s="34">
        <f>C73+C74+C75</f>
        <v>460200</v>
      </c>
      <c r="D72" s="34">
        <f>D73+D74+D75</f>
        <v>525300</v>
      </c>
      <c r="E72" s="34">
        <f>E73+E74+E75</f>
        <v>224798</v>
      </c>
      <c r="F72" s="34">
        <f>F73+F74+F75</f>
        <v>408842.73</v>
      </c>
      <c r="G72" s="27">
        <f t="shared" si="0"/>
        <v>42.79421283076337</v>
      </c>
      <c r="H72" s="30">
        <f t="shared" si="1"/>
        <v>300502</v>
      </c>
    </row>
    <row r="73" spans="1:8" ht="12.75">
      <c r="A73" s="3" t="s">
        <v>114</v>
      </c>
      <c r="B73" s="3" t="s">
        <v>113</v>
      </c>
      <c r="C73" s="34">
        <f>C86</f>
        <v>353500</v>
      </c>
      <c r="D73" s="34">
        <f>D86</f>
        <v>403500</v>
      </c>
      <c r="E73" s="34">
        <f>E86</f>
        <v>172656</v>
      </c>
      <c r="F73" s="34">
        <f>F86</f>
        <v>170670.28</v>
      </c>
      <c r="G73" s="27">
        <f t="shared" si="0"/>
        <v>42.78959107806691</v>
      </c>
      <c r="H73" s="30">
        <f t="shared" si="1"/>
        <v>230844</v>
      </c>
    </row>
    <row r="74" spans="1:8" ht="12.75">
      <c r="A74" s="3" t="s">
        <v>116</v>
      </c>
      <c r="B74" s="3" t="s">
        <v>115</v>
      </c>
      <c r="C74" s="34">
        <f>C88</f>
        <v>106700</v>
      </c>
      <c r="D74" s="34">
        <f>D88</f>
        <v>121800</v>
      </c>
      <c r="E74" s="34">
        <f>E88</f>
        <v>52142</v>
      </c>
      <c r="F74" s="34">
        <f>F88</f>
        <v>51542.45</v>
      </c>
      <c r="G74" s="27">
        <f aca="true" t="shared" si="4" ref="G74:G145">E74/D74*100</f>
        <v>42.80952380952381</v>
      </c>
      <c r="H74" s="30">
        <f aca="true" t="shared" si="5" ref="H74:H145">D74-E74</f>
        <v>69658</v>
      </c>
    </row>
    <row r="75" spans="1:8" ht="12.75">
      <c r="A75" s="5" t="s">
        <v>117</v>
      </c>
      <c r="B75" s="3" t="s">
        <v>118</v>
      </c>
      <c r="C75" s="34"/>
      <c r="D75" s="34"/>
      <c r="E75" s="34"/>
      <c r="F75" s="34">
        <f>F87</f>
        <v>186630</v>
      </c>
      <c r="G75" s="27"/>
      <c r="H75" s="30">
        <f t="shared" si="5"/>
        <v>0</v>
      </c>
    </row>
    <row r="76" spans="1:8" ht="25.5">
      <c r="A76" s="17" t="s">
        <v>131</v>
      </c>
      <c r="B76" s="3" t="s">
        <v>138</v>
      </c>
      <c r="C76" s="34">
        <f>C77+C78+C79</f>
        <v>657000</v>
      </c>
      <c r="D76" s="34">
        <f>D77+D78+D79</f>
        <v>657000</v>
      </c>
      <c r="E76" s="34">
        <f>E77+E78+E79</f>
        <v>242253.24</v>
      </c>
      <c r="F76" s="34">
        <f>F77+F78+F79</f>
        <v>0</v>
      </c>
      <c r="G76" s="27">
        <f t="shared" si="4"/>
        <v>36.87263926940639</v>
      </c>
      <c r="H76" s="30">
        <f t="shared" si="5"/>
        <v>414746.76</v>
      </c>
    </row>
    <row r="77" spans="1:8" ht="12.75">
      <c r="A77" s="3" t="s">
        <v>132</v>
      </c>
      <c r="B77" s="3" t="s">
        <v>135</v>
      </c>
      <c r="C77" s="34">
        <f aca="true" t="shared" si="6" ref="C77:F80">C93</f>
        <v>504000</v>
      </c>
      <c r="D77" s="34">
        <f t="shared" si="6"/>
        <v>504000</v>
      </c>
      <c r="E77" s="34">
        <f t="shared" si="6"/>
        <v>177100.06</v>
      </c>
      <c r="F77" s="34">
        <f t="shared" si="6"/>
        <v>0</v>
      </c>
      <c r="G77" s="27">
        <f t="shared" si="4"/>
        <v>35.1389007936508</v>
      </c>
      <c r="H77" s="30">
        <f t="shared" si="5"/>
        <v>326899.94</v>
      </c>
    </row>
    <row r="78" spans="1:8" ht="12.75">
      <c r="A78" s="5" t="s">
        <v>133</v>
      </c>
      <c r="B78" s="3" t="s">
        <v>136</v>
      </c>
      <c r="C78" s="34">
        <f t="shared" si="6"/>
        <v>6000</v>
      </c>
      <c r="D78" s="34">
        <f t="shared" si="6"/>
        <v>6000</v>
      </c>
      <c r="E78" s="34">
        <f t="shared" si="6"/>
        <v>0</v>
      </c>
      <c r="F78" s="34">
        <f t="shared" si="6"/>
        <v>0</v>
      </c>
      <c r="G78" s="27"/>
      <c r="H78" s="30"/>
    </row>
    <row r="79" spans="1:8" ht="25.5">
      <c r="A79" s="17" t="s">
        <v>134</v>
      </c>
      <c r="B79" s="3" t="s">
        <v>137</v>
      </c>
      <c r="C79" s="34">
        <f t="shared" si="6"/>
        <v>147000</v>
      </c>
      <c r="D79" s="34">
        <f t="shared" si="6"/>
        <v>147000</v>
      </c>
      <c r="E79" s="34">
        <f t="shared" si="6"/>
        <v>65153.18</v>
      </c>
      <c r="F79" s="34">
        <f t="shared" si="6"/>
        <v>0</v>
      </c>
      <c r="G79" s="27">
        <f>E79/D79*100</f>
        <v>44.321891156462584</v>
      </c>
      <c r="H79" s="30">
        <f>D79-E79</f>
        <v>81846.82</v>
      </c>
    </row>
    <row r="80" spans="1:8" ht="25.5">
      <c r="A80" s="13" t="s">
        <v>119</v>
      </c>
      <c r="B80" s="3" t="s">
        <v>120</v>
      </c>
      <c r="C80" s="34">
        <f t="shared" si="6"/>
        <v>5000</v>
      </c>
      <c r="D80" s="34">
        <f t="shared" si="6"/>
        <v>25000</v>
      </c>
      <c r="E80" s="34">
        <f t="shared" si="6"/>
        <v>14069.84</v>
      </c>
      <c r="F80" s="34">
        <f t="shared" si="6"/>
        <v>0</v>
      </c>
      <c r="G80" s="27">
        <f>E80/D80*100</f>
        <v>56.27936</v>
      </c>
      <c r="H80" s="30">
        <f>D80-E80</f>
        <v>10930.16</v>
      </c>
    </row>
    <row r="81" spans="1:8" ht="25.5">
      <c r="A81" s="13" t="s">
        <v>121</v>
      </c>
      <c r="B81" s="3" t="s">
        <v>122</v>
      </c>
      <c r="C81" s="34">
        <f>C89+C97+C101</f>
        <v>98000</v>
      </c>
      <c r="D81" s="34">
        <f>D89+D97+D101</f>
        <v>154400</v>
      </c>
      <c r="E81" s="34">
        <f>E89+E97+E101</f>
        <v>42464</v>
      </c>
      <c r="F81" s="34">
        <f>F89+F97+F101</f>
        <v>0</v>
      </c>
      <c r="G81" s="27">
        <f>E81/D81*100</f>
        <v>27.502590673575128</v>
      </c>
      <c r="H81" s="30">
        <f>D81-E81</f>
        <v>111936</v>
      </c>
    </row>
    <row r="82" spans="1:8" ht="12.75">
      <c r="A82" s="5" t="s">
        <v>139</v>
      </c>
      <c r="B82" s="3" t="s">
        <v>140</v>
      </c>
      <c r="C82" s="34">
        <f>C90</f>
        <v>67800</v>
      </c>
      <c r="D82" s="34">
        <f>D90</f>
        <v>67800</v>
      </c>
      <c r="E82" s="34">
        <f>E90</f>
        <v>63750</v>
      </c>
      <c r="F82" s="34">
        <f>F90</f>
        <v>40950</v>
      </c>
      <c r="G82" s="27">
        <f t="shared" si="4"/>
        <v>94.02654867256636</v>
      </c>
      <c r="H82" s="30">
        <f t="shared" si="5"/>
        <v>4050</v>
      </c>
    </row>
    <row r="83" spans="1:8" ht="51">
      <c r="A83" s="17" t="s">
        <v>170</v>
      </c>
      <c r="B83" s="3" t="s">
        <v>285</v>
      </c>
      <c r="C83" s="34"/>
      <c r="D83" s="34"/>
      <c r="E83" s="34"/>
      <c r="F83" s="34">
        <f>F98</f>
        <v>291000</v>
      </c>
      <c r="G83" s="27"/>
      <c r="H83" s="30">
        <f t="shared" si="5"/>
        <v>0</v>
      </c>
    </row>
    <row r="84" spans="1:8" ht="12.75">
      <c r="A84" s="23" t="s">
        <v>28</v>
      </c>
      <c r="B84" s="23" t="s">
        <v>29</v>
      </c>
      <c r="C84" s="31">
        <f>C85+C89+C90</f>
        <v>528000</v>
      </c>
      <c r="D84" s="31">
        <f>D85+D89+D90</f>
        <v>669500</v>
      </c>
      <c r="E84" s="31">
        <f>E85+E89+E90</f>
        <v>288548</v>
      </c>
      <c r="F84" s="31">
        <f>F85+F89+F90</f>
        <v>449792.73</v>
      </c>
      <c r="G84" s="28">
        <f t="shared" si="4"/>
        <v>43.099029126213594</v>
      </c>
      <c r="H84" s="33">
        <f t="shared" si="5"/>
        <v>380952</v>
      </c>
    </row>
    <row r="85" spans="1:8" ht="25.5">
      <c r="A85" s="17" t="s">
        <v>127</v>
      </c>
      <c r="B85" s="3" t="s">
        <v>268</v>
      </c>
      <c r="C85" s="34">
        <f>C86+C88</f>
        <v>460200</v>
      </c>
      <c r="D85" s="34">
        <f>D86+D88</f>
        <v>525300</v>
      </c>
      <c r="E85" s="34">
        <f>E86+E88</f>
        <v>224798</v>
      </c>
      <c r="F85" s="34">
        <f>F86+F88+F87</f>
        <v>408842.73</v>
      </c>
      <c r="G85" s="27">
        <f t="shared" si="4"/>
        <v>42.79421283076337</v>
      </c>
      <c r="H85" s="30">
        <f t="shared" si="5"/>
        <v>300502</v>
      </c>
    </row>
    <row r="86" spans="1:8" ht="12.75">
      <c r="A86" s="3" t="s">
        <v>114</v>
      </c>
      <c r="B86" s="3" t="s">
        <v>269</v>
      </c>
      <c r="C86" s="34">
        <v>353500</v>
      </c>
      <c r="D86" s="25">
        <v>403500</v>
      </c>
      <c r="E86" s="25">
        <v>172656</v>
      </c>
      <c r="F86" s="34">
        <v>170670.28</v>
      </c>
      <c r="G86" s="27">
        <f t="shared" si="4"/>
        <v>42.78959107806691</v>
      </c>
      <c r="H86" s="30">
        <f t="shared" si="5"/>
        <v>230844</v>
      </c>
    </row>
    <row r="87" spans="1:8" ht="12.75">
      <c r="A87" s="5" t="s">
        <v>117</v>
      </c>
      <c r="B87" s="3" t="s">
        <v>324</v>
      </c>
      <c r="C87" s="34"/>
      <c r="D87" s="25"/>
      <c r="E87" s="25"/>
      <c r="F87" s="34">
        <v>186630</v>
      </c>
      <c r="G87" s="27"/>
      <c r="H87" s="30">
        <f>D87-E87</f>
        <v>0</v>
      </c>
    </row>
    <row r="88" spans="1:8" ht="12.75">
      <c r="A88" s="3" t="s">
        <v>116</v>
      </c>
      <c r="B88" s="3" t="s">
        <v>270</v>
      </c>
      <c r="C88" s="34">
        <v>106700</v>
      </c>
      <c r="D88" s="25">
        <v>121800</v>
      </c>
      <c r="E88" s="25">
        <v>52142</v>
      </c>
      <c r="F88" s="34">
        <v>51542.45</v>
      </c>
      <c r="G88" s="27">
        <f t="shared" si="4"/>
        <v>42.80952380952381</v>
      </c>
      <c r="H88" s="30">
        <f t="shared" si="5"/>
        <v>69658</v>
      </c>
    </row>
    <row r="89" spans="1:8" ht="25.5">
      <c r="A89" s="13" t="s">
        <v>121</v>
      </c>
      <c r="B89" s="3" t="s">
        <v>271</v>
      </c>
      <c r="C89" s="3"/>
      <c r="D89" s="34">
        <v>76400</v>
      </c>
      <c r="E89" s="34">
        <v>0</v>
      </c>
      <c r="F89" s="3">
        <v>0</v>
      </c>
      <c r="G89" s="27"/>
      <c r="H89" s="30">
        <f>D89-E89</f>
        <v>76400</v>
      </c>
    </row>
    <row r="90" spans="1:8" ht="12.75">
      <c r="A90" s="5" t="s">
        <v>139</v>
      </c>
      <c r="B90" s="3" t="s">
        <v>272</v>
      </c>
      <c r="C90" s="3">
        <v>67800</v>
      </c>
      <c r="D90" s="34">
        <v>67800</v>
      </c>
      <c r="E90" s="34">
        <v>63750</v>
      </c>
      <c r="F90" s="3">
        <v>40950</v>
      </c>
      <c r="G90" s="27">
        <f>E90/D90*100</f>
        <v>94.02654867256636</v>
      </c>
      <c r="H90" s="30">
        <f>D90-E90</f>
        <v>4050</v>
      </c>
    </row>
    <row r="91" spans="1:8" ht="38.25" customHeight="1">
      <c r="A91" s="24" t="s">
        <v>30</v>
      </c>
      <c r="B91" s="23" t="s">
        <v>31</v>
      </c>
      <c r="C91" s="31">
        <f>C92+C96+C97</f>
        <v>713000</v>
      </c>
      <c r="D91" s="31">
        <f>D92+D96+D97</f>
        <v>713000</v>
      </c>
      <c r="E91" s="31">
        <f>E92+E96+E97</f>
        <v>266543.07999999996</v>
      </c>
      <c r="F91" s="31">
        <f>F92+F96+F97+F98</f>
        <v>291000</v>
      </c>
      <c r="G91" s="28">
        <f t="shared" si="4"/>
        <v>37.38332117812061</v>
      </c>
      <c r="H91" s="33">
        <f t="shared" si="5"/>
        <v>446456.92000000004</v>
      </c>
    </row>
    <row r="92" spans="1:8" ht="24" customHeight="1">
      <c r="A92" s="17" t="s">
        <v>131</v>
      </c>
      <c r="B92" s="3" t="s">
        <v>273</v>
      </c>
      <c r="C92" s="35">
        <f>C93+C94+C95</f>
        <v>657000</v>
      </c>
      <c r="D92" s="35">
        <f>D93+D94+D95</f>
        <v>657000</v>
      </c>
      <c r="E92" s="35">
        <f>E93+E94+E95</f>
        <v>242253.24</v>
      </c>
      <c r="F92" s="35">
        <f>F93+F94+F95</f>
        <v>0</v>
      </c>
      <c r="G92" s="27">
        <f t="shared" si="4"/>
        <v>36.87263926940639</v>
      </c>
      <c r="H92" s="30">
        <f t="shared" si="5"/>
        <v>414746.76</v>
      </c>
    </row>
    <row r="93" spans="1:8" ht="16.5" customHeight="1">
      <c r="A93" s="3" t="s">
        <v>132</v>
      </c>
      <c r="B93" s="3" t="s">
        <v>274</v>
      </c>
      <c r="C93" s="35">
        <v>504000</v>
      </c>
      <c r="D93" s="35">
        <v>504000</v>
      </c>
      <c r="E93" s="35">
        <v>177100.06</v>
      </c>
      <c r="F93" s="31"/>
      <c r="G93" s="27">
        <f t="shared" si="4"/>
        <v>35.1389007936508</v>
      </c>
      <c r="H93" s="30">
        <f t="shared" si="5"/>
        <v>326899.94</v>
      </c>
    </row>
    <row r="94" spans="1:8" ht="16.5" customHeight="1">
      <c r="A94" s="5" t="s">
        <v>133</v>
      </c>
      <c r="B94" s="3" t="s">
        <v>275</v>
      </c>
      <c r="C94" s="35">
        <v>6000</v>
      </c>
      <c r="D94" s="35">
        <v>6000</v>
      </c>
      <c r="E94" s="31"/>
      <c r="F94" s="31"/>
      <c r="G94" s="27">
        <f t="shared" si="4"/>
        <v>0</v>
      </c>
      <c r="H94" s="30">
        <f t="shared" si="5"/>
        <v>6000</v>
      </c>
    </row>
    <row r="95" spans="1:8" ht="25.5">
      <c r="A95" s="17" t="s">
        <v>134</v>
      </c>
      <c r="B95" s="3" t="s">
        <v>276</v>
      </c>
      <c r="C95" s="35">
        <v>147000</v>
      </c>
      <c r="D95" s="35">
        <v>147000</v>
      </c>
      <c r="E95" s="35">
        <v>65153.18</v>
      </c>
      <c r="F95" s="35"/>
      <c r="G95" s="27">
        <f t="shared" si="4"/>
        <v>44.321891156462584</v>
      </c>
      <c r="H95" s="30">
        <f t="shared" si="5"/>
        <v>81846.82</v>
      </c>
    </row>
    <row r="96" spans="1:8" ht="25.5">
      <c r="A96" s="13" t="s">
        <v>119</v>
      </c>
      <c r="B96" s="3" t="s">
        <v>277</v>
      </c>
      <c r="C96" s="35">
        <v>5000</v>
      </c>
      <c r="D96" s="35">
        <v>25000</v>
      </c>
      <c r="E96" s="35">
        <v>14069.84</v>
      </c>
      <c r="F96" s="35"/>
      <c r="G96" s="27">
        <f t="shared" si="4"/>
        <v>56.27936</v>
      </c>
      <c r="H96" s="30">
        <f t="shared" si="5"/>
        <v>10930.16</v>
      </c>
    </row>
    <row r="97" spans="1:8" ht="25.5">
      <c r="A97" s="13" t="s">
        <v>121</v>
      </c>
      <c r="B97" s="3" t="s">
        <v>278</v>
      </c>
      <c r="C97" s="35">
        <v>51000</v>
      </c>
      <c r="D97" s="35">
        <v>31000</v>
      </c>
      <c r="E97" s="35">
        <v>10220</v>
      </c>
      <c r="F97" s="35"/>
      <c r="G97" s="27">
        <f t="shared" si="4"/>
        <v>32.96774193548387</v>
      </c>
      <c r="H97" s="30">
        <f t="shared" si="5"/>
        <v>20780</v>
      </c>
    </row>
    <row r="98" spans="1:8" ht="51">
      <c r="A98" s="17" t="s">
        <v>170</v>
      </c>
      <c r="B98" s="3" t="s">
        <v>325</v>
      </c>
      <c r="C98" s="35"/>
      <c r="D98" s="35"/>
      <c r="E98" s="35"/>
      <c r="F98" s="34">
        <v>291000</v>
      </c>
      <c r="G98" s="27"/>
      <c r="H98" s="30">
        <f t="shared" si="5"/>
        <v>0</v>
      </c>
    </row>
    <row r="99" spans="1:8" ht="12.75">
      <c r="A99" s="23" t="s">
        <v>32</v>
      </c>
      <c r="B99" s="1" t="s">
        <v>33</v>
      </c>
      <c r="C99" s="34"/>
      <c r="D99" s="34"/>
      <c r="E99" s="34"/>
      <c r="F99" s="34"/>
      <c r="G99" s="27"/>
      <c r="H99" s="30">
        <f t="shared" si="5"/>
        <v>0</v>
      </c>
    </row>
    <row r="100" spans="1:8" ht="38.25">
      <c r="A100" s="24" t="s">
        <v>34</v>
      </c>
      <c r="B100" s="23" t="s">
        <v>35</v>
      </c>
      <c r="C100" s="31">
        <f>C101</f>
        <v>47000</v>
      </c>
      <c r="D100" s="31">
        <f>D101</f>
        <v>47000</v>
      </c>
      <c r="E100" s="31">
        <f>E101</f>
        <v>32244</v>
      </c>
      <c r="F100" s="31">
        <f>F101</f>
        <v>0</v>
      </c>
      <c r="G100" s="28">
        <f t="shared" si="4"/>
        <v>68.60425531914893</v>
      </c>
      <c r="H100" s="33">
        <f t="shared" si="5"/>
        <v>14756</v>
      </c>
    </row>
    <row r="101" spans="1:8" ht="25.5">
      <c r="A101" s="13" t="s">
        <v>121</v>
      </c>
      <c r="B101" s="3" t="s">
        <v>122</v>
      </c>
      <c r="C101" s="34">
        <v>47000</v>
      </c>
      <c r="D101" s="11">
        <v>47000</v>
      </c>
      <c r="E101" s="3">
        <v>32244</v>
      </c>
      <c r="F101" s="34"/>
      <c r="G101" s="27">
        <f t="shared" si="4"/>
        <v>68.60425531914893</v>
      </c>
      <c r="H101" s="30">
        <f t="shared" si="5"/>
        <v>14756</v>
      </c>
    </row>
    <row r="102" spans="1:8" ht="12.75">
      <c r="A102" s="1" t="s">
        <v>36</v>
      </c>
      <c r="B102" s="1" t="s">
        <v>37</v>
      </c>
      <c r="C102" s="33">
        <f>C103+C107+C108+C114+C110+C111+C112+C113</f>
        <v>21197072.32</v>
      </c>
      <c r="D102" s="33">
        <f>D103+D107+D108+D114+D110+D111+D112+D113+D109</f>
        <v>24038872.32</v>
      </c>
      <c r="E102" s="33">
        <f>E103+E107+E108+E114+E110+E111+E112+E113+E109</f>
        <v>13763924.61</v>
      </c>
      <c r="F102" s="33">
        <f>F103+F107+F108+F114+F110+F111+F112+F113</f>
        <v>4525781.23</v>
      </c>
      <c r="G102" s="28">
        <f t="shared" si="4"/>
        <v>57.25694794155801</v>
      </c>
      <c r="H102" s="33">
        <f t="shared" si="5"/>
        <v>10274947.71</v>
      </c>
    </row>
    <row r="103" spans="1:8" ht="25.5">
      <c r="A103" s="17" t="s">
        <v>127</v>
      </c>
      <c r="B103" s="3" t="s">
        <v>128</v>
      </c>
      <c r="C103" s="34">
        <f>C104+C105+C106</f>
        <v>2807600</v>
      </c>
      <c r="D103" s="34">
        <f>D104+D105+D106</f>
        <v>2807600</v>
      </c>
      <c r="E103" s="34">
        <f>E104+E105+E106</f>
        <v>1177703.79</v>
      </c>
      <c r="F103" s="34">
        <f>F104+F105+F106</f>
        <v>1176154.25</v>
      </c>
      <c r="G103" s="27">
        <f t="shared" si="4"/>
        <v>41.9469935175951</v>
      </c>
      <c r="H103" s="30">
        <f t="shared" si="5"/>
        <v>1629896.21</v>
      </c>
    </row>
    <row r="104" spans="1:8" ht="12.75">
      <c r="A104" s="3" t="s">
        <v>114</v>
      </c>
      <c r="B104" s="3" t="s">
        <v>113</v>
      </c>
      <c r="C104" s="34">
        <f aca="true" t="shared" si="7" ref="C104:E106">C117</f>
        <v>2154800</v>
      </c>
      <c r="D104" s="34">
        <f t="shared" si="7"/>
        <v>2154800</v>
      </c>
      <c r="E104" s="34">
        <f t="shared" si="7"/>
        <v>910998.09</v>
      </c>
      <c r="F104" s="34">
        <f>F117</f>
        <v>902633.62</v>
      </c>
      <c r="G104" s="27">
        <f t="shared" si="4"/>
        <v>42.27761694820865</v>
      </c>
      <c r="H104" s="30">
        <f t="shared" si="5"/>
        <v>1243801.9100000001</v>
      </c>
    </row>
    <row r="105" spans="1:8" ht="12.75">
      <c r="A105" s="3" t="s">
        <v>116</v>
      </c>
      <c r="B105" s="3" t="s">
        <v>115</v>
      </c>
      <c r="C105" s="34">
        <f t="shared" si="7"/>
        <v>650800</v>
      </c>
      <c r="D105" s="34">
        <f t="shared" si="7"/>
        <v>650800</v>
      </c>
      <c r="E105" s="34">
        <f t="shared" si="7"/>
        <v>266705.7</v>
      </c>
      <c r="F105" s="34">
        <f>F118</f>
        <v>273520.63</v>
      </c>
      <c r="G105" s="27">
        <f t="shared" si="4"/>
        <v>40.98120774431469</v>
      </c>
      <c r="H105" s="30">
        <f t="shared" si="5"/>
        <v>384094.3</v>
      </c>
    </row>
    <row r="106" spans="1:8" ht="12.75">
      <c r="A106" s="5" t="s">
        <v>117</v>
      </c>
      <c r="B106" s="3" t="s">
        <v>118</v>
      </c>
      <c r="C106" s="34">
        <f t="shared" si="7"/>
        <v>2000</v>
      </c>
      <c r="D106" s="34">
        <f t="shared" si="7"/>
        <v>2000</v>
      </c>
      <c r="E106" s="34">
        <f t="shared" si="7"/>
        <v>0</v>
      </c>
      <c r="F106" s="34">
        <f>F119</f>
        <v>0</v>
      </c>
      <c r="G106" s="27">
        <f t="shared" si="4"/>
        <v>0</v>
      </c>
      <c r="H106" s="30">
        <f t="shared" si="5"/>
        <v>2000</v>
      </c>
    </row>
    <row r="107" spans="1:8" ht="25.5">
      <c r="A107" s="13" t="s">
        <v>119</v>
      </c>
      <c r="B107" s="3" t="s">
        <v>120</v>
      </c>
      <c r="C107" s="34">
        <f>C120</f>
        <v>49900</v>
      </c>
      <c r="D107" s="34">
        <f>D120+D129</f>
        <v>190700</v>
      </c>
      <c r="E107" s="34">
        <f>E120+E129</f>
        <v>67788.26</v>
      </c>
      <c r="F107" s="34">
        <f>F120+F129</f>
        <v>0</v>
      </c>
      <c r="G107" s="27">
        <f t="shared" si="4"/>
        <v>35.547068694284214</v>
      </c>
      <c r="H107" s="30">
        <f t="shared" si="5"/>
        <v>122911.74</v>
      </c>
    </row>
    <row r="108" spans="1:8" ht="25.5">
      <c r="A108" s="13" t="s">
        <v>121</v>
      </c>
      <c r="B108" s="3" t="s">
        <v>122</v>
      </c>
      <c r="C108" s="34">
        <f>C121+C126+C130</f>
        <v>6566272.32</v>
      </c>
      <c r="D108" s="34">
        <f>D121+D126+D130</f>
        <v>3862272.3200000003</v>
      </c>
      <c r="E108" s="34">
        <f>E121+E126+E130</f>
        <v>490063.70999999996</v>
      </c>
      <c r="F108" s="34">
        <f>F121+F126+F130</f>
        <v>813003.78</v>
      </c>
      <c r="G108" s="27">
        <f t="shared" si="4"/>
        <v>12.688481530996757</v>
      </c>
      <c r="H108" s="30">
        <f t="shared" si="5"/>
        <v>3372208.6100000003</v>
      </c>
    </row>
    <row r="109" spans="1:8" ht="38.25">
      <c r="A109" s="17" t="s">
        <v>176</v>
      </c>
      <c r="B109" s="3" t="s">
        <v>359</v>
      </c>
      <c r="C109" s="34"/>
      <c r="D109" s="34">
        <f>D131</f>
        <v>1470000</v>
      </c>
      <c r="E109" s="34">
        <f>E131</f>
        <v>1470000</v>
      </c>
      <c r="F109" s="34"/>
      <c r="G109" s="27"/>
      <c r="H109" s="30"/>
    </row>
    <row r="110" spans="1:8" ht="12.75">
      <c r="A110" s="5" t="s">
        <v>139</v>
      </c>
      <c r="B110" s="3" t="s">
        <v>140</v>
      </c>
      <c r="C110" s="3">
        <f>C132</f>
        <v>27000</v>
      </c>
      <c r="D110" s="3">
        <f>D132</f>
        <v>27000</v>
      </c>
      <c r="E110" s="3">
        <f>E132</f>
        <v>0</v>
      </c>
      <c r="F110" s="3">
        <f>F132</f>
        <v>0</v>
      </c>
      <c r="G110" s="27">
        <f>E110/D110*100</f>
        <v>0</v>
      </c>
      <c r="H110" s="30">
        <f>D110-E110</f>
        <v>27000</v>
      </c>
    </row>
    <row r="111" spans="1:8" ht="12.75">
      <c r="A111" s="5" t="s">
        <v>151</v>
      </c>
      <c r="B111" s="3" t="s">
        <v>124</v>
      </c>
      <c r="C111" s="3">
        <f>C127+C133</f>
        <v>3845900</v>
      </c>
      <c r="D111" s="3">
        <f>D127+D133</f>
        <v>7104700</v>
      </c>
      <c r="E111" s="3">
        <f>E127+E133</f>
        <v>4336151</v>
      </c>
      <c r="F111" s="3">
        <f>F127+F133</f>
        <v>0</v>
      </c>
      <c r="G111" s="27">
        <f>E111/D111*100</f>
        <v>61.0321477331907</v>
      </c>
      <c r="H111" s="30">
        <f>D111-E111</f>
        <v>2768549</v>
      </c>
    </row>
    <row r="112" spans="1:8" ht="51">
      <c r="A112" s="17" t="s">
        <v>157</v>
      </c>
      <c r="B112" s="3" t="s">
        <v>162</v>
      </c>
      <c r="C112" s="3">
        <f aca="true" t="shared" si="8" ref="C112:E113">C134</f>
        <v>1290000</v>
      </c>
      <c r="D112" s="3">
        <f t="shared" si="8"/>
        <v>1490000</v>
      </c>
      <c r="E112" s="3">
        <f t="shared" si="8"/>
        <v>737000</v>
      </c>
      <c r="F112" s="3">
        <f>F134</f>
        <v>502200</v>
      </c>
      <c r="G112" s="27">
        <f>E112/D112*100</f>
        <v>49.46308724832215</v>
      </c>
      <c r="H112" s="30">
        <f>D112-E112</f>
        <v>753000</v>
      </c>
    </row>
    <row r="113" spans="1:8" ht="12.75">
      <c r="A113" s="17" t="s">
        <v>159</v>
      </c>
      <c r="B113" s="3" t="s">
        <v>163</v>
      </c>
      <c r="C113" s="3">
        <f t="shared" si="8"/>
        <v>10000</v>
      </c>
      <c r="D113" s="3">
        <f t="shared" si="8"/>
        <v>80000</v>
      </c>
      <c r="E113" s="3">
        <f t="shared" si="8"/>
        <v>71947.44</v>
      </c>
      <c r="F113" s="3">
        <f>F135</f>
        <v>54500</v>
      </c>
      <c r="G113" s="27">
        <f>E113/D113*100</f>
        <v>89.93430000000001</v>
      </c>
      <c r="H113" s="30">
        <f>D113-E113</f>
        <v>8052.559999999998</v>
      </c>
    </row>
    <row r="114" spans="1:8" ht="38.25">
      <c r="A114" s="13" t="s">
        <v>141</v>
      </c>
      <c r="B114" s="3" t="s">
        <v>142</v>
      </c>
      <c r="C114" s="34">
        <f>C122+C124+C136</f>
        <v>6600400</v>
      </c>
      <c r="D114" s="34">
        <f>D122+D124+D136</f>
        <v>7006600</v>
      </c>
      <c r="E114" s="34">
        <f>E122+E124+E136</f>
        <v>5413270.41</v>
      </c>
      <c r="F114" s="34">
        <f>F122+F124+F136</f>
        <v>1979923.2</v>
      </c>
      <c r="G114" s="27">
        <f t="shared" si="4"/>
        <v>77.25958967259442</v>
      </c>
      <c r="H114" s="30">
        <f t="shared" si="5"/>
        <v>1593329.5899999999</v>
      </c>
    </row>
    <row r="115" spans="1:8" ht="12.75">
      <c r="A115" s="23" t="s">
        <v>2</v>
      </c>
      <c r="B115" s="23" t="s">
        <v>38</v>
      </c>
      <c r="C115" s="31">
        <f>C116+C120+C121+C122</f>
        <v>9618300</v>
      </c>
      <c r="D115" s="31">
        <f>D116+D120+D121+D122</f>
        <v>10411400</v>
      </c>
      <c r="E115" s="31">
        <f>E116+E120+E121+E122</f>
        <v>6295297.65</v>
      </c>
      <c r="F115" s="31">
        <f>F116+F120+F121+F122</f>
        <v>3384854.55</v>
      </c>
      <c r="G115" s="28">
        <f t="shared" si="4"/>
        <v>60.46542876078146</v>
      </c>
      <c r="H115" s="33">
        <f t="shared" si="5"/>
        <v>4116102.3499999996</v>
      </c>
    </row>
    <row r="116" spans="1:8" ht="25.5">
      <c r="A116" s="17" t="s">
        <v>127</v>
      </c>
      <c r="B116" s="3" t="s">
        <v>143</v>
      </c>
      <c r="C116" s="34">
        <f>C117+C118+C119</f>
        <v>2807600</v>
      </c>
      <c r="D116" s="34">
        <f>D117+D118+D119</f>
        <v>2807600</v>
      </c>
      <c r="E116" s="34">
        <f>E117+E118+E119</f>
        <v>1177703.79</v>
      </c>
      <c r="F116" s="34">
        <f>F117+F118+F119</f>
        <v>1176154.25</v>
      </c>
      <c r="G116" s="27">
        <f t="shared" si="4"/>
        <v>41.9469935175951</v>
      </c>
      <c r="H116" s="30">
        <f t="shared" si="5"/>
        <v>1629896.21</v>
      </c>
    </row>
    <row r="117" spans="1:8" ht="12.75">
      <c r="A117" s="3" t="s">
        <v>114</v>
      </c>
      <c r="B117" s="3" t="s">
        <v>144</v>
      </c>
      <c r="C117" s="34">
        <v>2154800</v>
      </c>
      <c r="D117" s="34">
        <v>2154800</v>
      </c>
      <c r="E117" s="34">
        <v>910998.09</v>
      </c>
      <c r="F117" s="34">
        <v>902633.62</v>
      </c>
      <c r="G117" s="27">
        <f t="shared" si="4"/>
        <v>42.27761694820865</v>
      </c>
      <c r="H117" s="30">
        <f t="shared" si="5"/>
        <v>1243801.9100000001</v>
      </c>
    </row>
    <row r="118" spans="1:8" ht="12.75">
      <c r="A118" s="3" t="s">
        <v>116</v>
      </c>
      <c r="B118" s="3" t="s">
        <v>145</v>
      </c>
      <c r="C118" s="34">
        <v>650800</v>
      </c>
      <c r="D118" s="34">
        <v>650800</v>
      </c>
      <c r="E118" s="34">
        <v>266705.7</v>
      </c>
      <c r="F118" s="34">
        <v>273520.63</v>
      </c>
      <c r="G118" s="27">
        <f t="shared" si="4"/>
        <v>40.98120774431469</v>
      </c>
      <c r="H118" s="30">
        <f t="shared" si="5"/>
        <v>384094.3</v>
      </c>
    </row>
    <row r="119" spans="1:8" ht="12.75">
      <c r="A119" s="5" t="s">
        <v>117</v>
      </c>
      <c r="B119" s="3" t="s">
        <v>146</v>
      </c>
      <c r="C119" s="34">
        <v>2000</v>
      </c>
      <c r="D119" s="34">
        <v>2000</v>
      </c>
      <c r="E119" s="34">
        <v>0</v>
      </c>
      <c r="F119" s="34">
        <v>0</v>
      </c>
      <c r="G119" s="27">
        <f t="shared" si="4"/>
        <v>0</v>
      </c>
      <c r="H119" s="30">
        <f t="shared" si="5"/>
        <v>2000</v>
      </c>
    </row>
    <row r="120" spans="1:8" ht="25.5">
      <c r="A120" s="13" t="s">
        <v>119</v>
      </c>
      <c r="B120" s="3" t="s">
        <v>147</v>
      </c>
      <c r="C120" s="3">
        <v>49900</v>
      </c>
      <c r="D120" s="34">
        <v>167000</v>
      </c>
      <c r="E120" s="34">
        <v>67788.26</v>
      </c>
      <c r="F120" s="34"/>
      <c r="G120" s="27">
        <f t="shared" si="4"/>
        <v>40.59177245508982</v>
      </c>
      <c r="H120" s="30">
        <f t="shared" si="5"/>
        <v>99211.74</v>
      </c>
    </row>
    <row r="121" spans="1:8" ht="25.5">
      <c r="A121" s="13" t="s">
        <v>121</v>
      </c>
      <c r="B121" s="3" t="s">
        <v>148</v>
      </c>
      <c r="C121" s="34">
        <v>695400</v>
      </c>
      <c r="D121" s="34">
        <v>1245200</v>
      </c>
      <c r="E121" s="34">
        <v>126397.6</v>
      </c>
      <c r="F121" s="34">
        <v>275177.1</v>
      </c>
      <c r="G121" s="27">
        <f>E121/D121*100</f>
        <v>10.150787022165114</v>
      </c>
      <c r="H121" s="30">
        <f>D121-E121</f>
        <v>1118802.4</v>
      </c>
    </row>
    <row r="122" spans="1:8" ht="38.25">
      <c r="A122" s="13" t="s">
        <v>141</v>
      </c>
      <c r="B122" s="3" t="s">
        <v>149</v>
      </c>
      <c r="C122" s="34">
        <v>6065400</v>
      </c>
      <c r="D122" s="34">
        <v>6191600</v>
      </c>
      <c r="E122" s="34">
        <v>4923408</v>
      </c>
      <c r="F122" s="34">
        <v>1933523.2</v>
      </c>
      <c r="G122" s="27">
        <f>E122/D122*100</f>
        <v>79.51753989275792</v>
      </c>
      <c r="H122" s="30">
        <f>D122-E122</f>
        <v>1268192</v>
      </c>
    </row>
    <row r="123" spans="1:8" ht="12.75">
      <c r="A123" s="23" t="s">
        <v>3</v>
      </c>
      <c r="B123" s="23" t="s">
        <v>39</v>
      </c>
      <c r="C123" s="31">
        <f>C124</f>
        <v>250000</v>
      </c>
      <c r="D123" s="31">
        <f>D124</f>
        <v>500000</v>
      </c>
      <c r="E123" s="31">
        <f>E124</f>
        <v>230693.13</v>
      </c>
      <c r="F123" s="31">
        <f>F124</f>
        <v>46400</v>
      </c>
      <c r="G123" s="28">
        <f t="shared" si="4"/>
        <v>46.138626</v>
      </c>
      <c r="H123" s="33">
        <f t="shared" si="5"/>
        <v>269306.87</v>
      </c>
    </row>
    <row r="124" spans="1:8" ht="38.25">
      <c r="A124" s="13" t="s">
        <v>141</v>
      </c>
      <c r="B124" s="3" t="s">
        <v>153</v>
      </c>
      <c r="C124" s="3">
        <v>250000</v>
      </c>
      <c r="D124" s="34">
        <v>500000</v>
      </c>
      <c r="E124" s="34">
        <v>230693.13</v>
      </c>
      <c r="F124" s="34">
        <v>46400</v>
      </c>
      <c r="G124" s="27">
        <f t="shared" si="4"/>
        <v>46.138626</v>
      </c>
      <c r="H124" s="30">
        <f t="shared" si="5"/>
        <v>269306.87</v>
      </c>
    </row>
    <row r="125" spans="1:8" ht="12.75">
      <c r="A125" s="23" t="s">
        <v>40</v>
      </c>
      <c r="B125" s="23" t="s">
        <v>41</v>
      </c>
      <c r="C125" s="31">
        <f>C126+C127</f>
        <v>3242172.32</v>
      </c>
      <c r="D125" s="31">
        <f>D126+D127</f>
        <v>3242172.32</v>
      </c>
      <c r="E125" s="31">
        <f>E126+E127</f>
        <v>2772400</v>
      </c>
      <c r="F125" s="31">
        <f>F126+F127</f>
        <v>0</v>
      </c>
      <c r="G125" s="28">
        <f t="shared" si="4"/>
        <v>85.51056903724353</v>
      </c>
      <c r="H125" s="33">
        <f t="shared" si="5"/>
        <v>469772.31999999983</v>
      </c>
    </row>
    <row r="126" spans="1:8" ht="25.5">
      <c r="A126" s="13" t="s">
        <v>121</v>
      </c>
      <c r="B126" s="3" t="s">
        <v>150</v>
      </c>
      <c r="C126" s="3">
        <v>33272.32</v>
      </c>
      <c r="D126" s="34">
        <v>33272.32</v>
      </c>
      <c r="E126" s="34">
        <v>0</v>
      </c>
      <c r="F126" s="34">
        <v>0</v>
      </c>
      <c r="G126" s="27">
        <f t="shared" si="4"/>
        <v>0</v>
      </c>
      <c r="H126" s="30">
        <f t="shared" si="5"/>
        <v>33272.32</v>
      </c>
    </row>
    <row r="127" spans="1:8" ht="12.75">
      <c r="A127" s="5" t="s">
        <v>151</v>
      </c>
      <c r="B127" s="3" t="s">
        <v>152</v>
      </c>
      <c r="C127" s="3">
        <v>3208900</v>
      </c>
      <c r="D127" s="34">
        <v>3208900</v>
      </c>
      <c r="E127" s="34">
        <v>2772400</v>
      </c>
      <c r="F127" s="34">
        <v>0</v>
      </c>
      <c r="G127" s="27">
        <f t="shared" si="4"/>
        <v>86.39720776590109</v>
      </c>
      <c r="H127" s="30">
        <f t="shared" si="5"/>
        <v>436500</v>
      </c>
    </row>
    <row r="128" spans="1:8" ht="25.5">
      <c r="A128" s="24" t="s">
        <v>4</v>
      </c>
      <c r="B128" s="23" t="s">
        <v>42</v>
      </c>
      <c r="C128" s="31">
        <f>C130+C132+C133+C134+C135+C136</f>
        <v>8086600</v>
      </c>
      <c r="D128" s="31">
        <f>D130+D132+D133+D134+D135+D136+D129+D131</f>
        <v>9885300</v>
      </c>
      <c r="E128" s="31">
        <f>E130+E132+E133+E134+E135+E136+E129+E131</f>
        <v>4465533.83</v>
      </c>
      <c r="F128" s="31">
        <f>F130+F132+F133+F134+F135+F136</f>
        <v>1094526.6800000002</v>
      </c>
      <c r="G128" s="28">
        <f t="shared" si="4"/>
        <v>45.17347809373514</v>
      </c>
      <c r="H128" s="33">
        <f t="shared" si="5"/>
        <v>5419766.17</v>
      </c>
    </row>
    <row r="129" spans="1:8" ht="25.5">
      <c r="A129" s="13" t="s">
        <v>119</v>
      </c>
      <c r="B129" s="3" t="s">
        <v>343</v>
      </c>
      <c r="C129" s="31"/>
      <c r="D129" s="35">
        <v>23700</v>
      </c>
      <c r="E129" s="31"/>
      <c r="F129" s="31"/>
      <c r="G129" s="28"/>
      <c r="H129" s="33"/>
    </row>
    <row r="130" spans="1:8" ht="25.5">
      <c r="A130" s="13" t="s">
        <v>121</v>
      </c>
      <c r="B130" s="3" t="s">
        <v>154</v>
      </c>
      <c r="C130" s="3">
        <v>5837600</v>
      </c>
      <c r="D130" s="3">
        <v>2583800</v>
      </c>
      <c r="E130" s="34">
        <v>363666.11</v>
      </c>
      <c r="F130" s="34">
        <v>537826.68</v>
      </c>
      <c r="G130" s="27">
        <f t="shared" si="4"/>
        <v>14.074855251954485</v>
      </c>
      <c r="H130" s="30">
        <f t="shared" si="5"/>
        <v>2220133.89</v>
      </c>
    </row>
    <row r="131" spans="1:8" ht="38.25">
      <c r="A131" s="17" t="s">
        <v>176</v>
      </c>
      <c r="B131" s="3" t="s">
        <v>358</v>
      </c>
      <c r="C131" s="3"/>
      <c r="D131" s="3">
        <v>1470000</v>
      </c>
      <c r="E131" s="34">
        <v>1470000</v>
      </c>
      <c r="F131" s="34"/>
      <c r="G131" s="27">
        <f t="shared" si="4"/>
        <v>100</v>
      </c>
      <c r="H131" s="30">
        <f t="shared" si="5"/>
        <v>0</v>
      </c>
    </row>
    <row r="132" spans="1:8" ht="12.75">
      <c r="A132" s="5" t="s">
        <v>139</v>
      </c>
      <c r="B132" s="3" t="s">
        <v>155</v>
      </c>
      <c r="C132" s="3">
        <v>27000</v>
      </c>
      <c r="D132" s="34">
        <v>27000</v>
      </c>
      <c r="E132" s="34">
        <v>0</v>
      </c>
      <c r="F132" s="34">
        <v>0</v>
      </c>
      <c r="G132" s="27">
        <f t="shared" si="4"/>
        <v>0</v>
      </c>
      <c r="H132" s="30">
        <f t="shared" si="5"/>
        <v>27000</v>
      </c>
    </row>
    <row r="133" spans="1:8" ht="12.75">
      <c r="A133" s="5" t="s">
        <v>151</v>
      </c>
      <c r="B133" s="3" t="s">
        <v>156</v>
      </c>
      <c r="C133" s="3">
        <v>637000</v>
      </c>
      <c r="D133" s="34">
        <v>3895800</v>
      </c>
      <c r="E133" s="34">
        <v>1563751</v>
      </c>
      <c r="F133" s="34">
        <v>0</v>
      </c>
      <c r="G133" s="27">
        <f t="shared" si="4"/>
        <v>40.13940654037682</v>
      </c>
      <c r="H133" s="30">
        <f t="shared" si="5"/>
        <v>2332049</v>
      </c>
    </row>
    <row r="134" spans="1:8" ht="51">
      <c r="A134" s="17" t="s">
        <v>157</v>
      </c>
      <c r="B134" s="3" t="s">
        <v>158</v>
      </c>
      <c r="C134" s="3">
        <v>1290000</v>
      </c>
      <c r="D134" s="34">
        <v>1490000</v>
      </c>
      <c r="E134" s="34">
        <v>737000</v>
      </c>
      <c r="F134" s="34">
        <v>502200</v>
      </c>
      <c r="G134" s="27">
        <f t="shared" si="4"/>
        <v>49.46308724832215</v>
      </c>
      <c r="H134" s="30">
        <f t="shared" si="5"/>
        <v>753000</v>
      </c>
    </row>
    <row r="135" spans="1:8" ht="12.75">
      <c r="A135" s="17" t="s">
        <v>159</v>
      </c>
      <c r="B135" s="3" t="s">
        <v>160</v>
      </c>
      <c r="C135" s="3">
        <v>10000</v>
      </c>
      <c r="D135" s="34">
        <v>80000</v>
      </c>
      <c r="E135" s="34">
        <v>71947.44</v>
      </c>
      <c r="F135" s="34">
        <v>54500</v>
      </c>
      <c r="G135" s="27">
        <f t="shared" si="4"/>
        <v>89.93430000000001</v>
      </c>
      <c r="H135" s="30">
        <f t="shared" si="5"/>
        <v>8052.559999999998</v>
      </c>
    </row>
    <row r="136" spans="1:8" ht="38.25">
      <c r="A136" s="13" t="s">
        <v>141</v>
      </c>
      <c r="B136" s="3" t="s">
        <v>161</v>
      </c>
      <c r="C136" s="3">
        <v>285000</v>
      </c>
      <c r="D136" s="34">
        <v>315000</v>
      </c>
      <c r="E136" s="34">
        <v>259169.28</v>
      </c>
      <c r="F136" s="34">
        <v>0</v>
      </c>
      <c r="G136" s="27">
        <f t="shared" si="4"/>
        <v>82.27596190476191</v>
      </c>
      <c r="H136" s="30">
        <f t="shared" si="5"/>
        <v>55830.72</v>
      </c>
    </row>
    <row r="137" spans="1:8" ht="12.75">
      <c r="A137" s="1" t="s">
        <v>43</v>
      </c>
      <c r="B137" s="1" t="s">
        <v>44</v>
      </c>
      <c r="C137" s="33">
        <f>C138+C139</f>
        <v>17057700</v>
      </c>
      <c r="D137" s="33">
        <f>D138+D139</f>
        <v>16957700</v>
      </c>
      <c r="E137" s="33">
        <f>E138+E139</f>
        <v>5853756.6</v>
      </c>
      <c r="F137" s="33">
        <f>F138+F139</f>
        <v>3742749.4</v>
      </c>
      <c r="G137" s="28">
        <f t="shared" si="4"/>
        <v>34.51975562723718</v>
      </c>
      <c r="H137" s="33">
        <f t="shared" si="5"/>
        <v>11103943.4</v>
      </c>
    </row>
    <row r="138" spans="1:8" ht="38.25">
      <c r="A138" s="17" t="s">
        <v>164</v>
      </c>
      <c r="B138" s="3" t="s">
        <v>168</v>
      </c>
      <c r="C138" s="35">
        <f>C141</f>
        <v>6178500</v>
      </c>
      <c r="D138" s="35">
        <f>D141</f>
        <v>6178500</v>
      </c>
      <c r="E138" s="35">
        <f>E141</f>
        <v>5710756.6</v>
      </c>
      <c r="F138" s="35">
        <f>F141</f>
        <v>3377749.4</v>
      </c>
      <c r="G138" s="27">
        <f t="shared" si="4"/>
        <v>92.4294990693534</v>
      </c>
      <c r="H138" s="30">
        <f t="shared" si="5"/>
        <v>467743.4000000004</v>
      </c>
    </row>
    <row r="139" spans="1:8" ht="12.75">
      <c r="A139" s="5" t="s">
        <v>151</v>
      </c>
      <c r="B139" s="3" t="s">
        <v>124</v>
      </c>
      <c r="C139" s="35">
        <f>C143+C145</f>
        <v>10879200</v>
      </c>
      <c r="D139" s="35">
        <f>D143+D145</f>
        <v>10779200</v>
      </c>
      <c r="E139" s="35">
        <f>E143+E145</f>
        <v>143000</v>
      </c>
      <c r="F139" s="35">
        <f>F143+F145</f>
        <v>365000</v>
      </c>
      <c r="G139" s="27">
        <f t="shared" si="4"/>
        <v>1.326629063381327</v>
      </c>
      <c r="H139" s="30">
        <f t="shared" si="5"/>
        <v>10636200</v>
      </c>
    </row>
    <row r="140" spans="1:8" ht="12.75">
      <c r="A140" s="23" t="s">
        <v>45</v>
      </c>
      <c r="B140" s="23" t="s">
        <v>46</v>
      </c>
      <c r="C140" s="31">
        <f>C141</f>
        <v>6178500</v>
      </c>
      <c r="D140" s="31">
        <f>D141</f>
        <v>6178500</v>
      </c>
      <c r="E140" s="31">
        <f>E141</f>
        <v>5710756.6</v>
      </c>
      <c r="F140" s="31">
        <f>F141</f>
        <v>3377749.4</v>
      </c>
      <c r="G140" s="28">
        <f t="shared" si="4"/>
        <v>92.4294990693534</v>
      </c>
      <c r="H140" s="33">
        <f t="shared" si="5"/>
        <v>467743.4000000004</v>
      </c>
    </row>
    <row r="141" spans="1:8" ht="38.25">
      <c r="A141" s="17" t="s">
        <v>164</v>
      </c>
      <c r="B141" s="3" t="s">
        <v>165</v>
      </c>
      <c r="C141" s="35">
        <v>6178500</v>
      </c>
      <c r="D141" s="35">
        <v>6178500</v>
      </c>
      <c r="E141" s="35">
        <v>5710756.6</v>
      </c>
      <c r="F141" s="34">
        <v>3377749.4</v>
      </c>
      <c r="G141" s="27">
        <f>E141/D141*100</f>
        <v>92.4294990693534</v>
      </c>
      <c r="H141" s="30">
        <f>D141-E141</f>
        <v>467743.4000000004</v>
      </c>
    </row>
    <row r="142" spans="1:8" ht="12.75">
      <c r="A142" s="23" t="s">
        <v>47</v>
      </c>
      <c r="B142" s="1" t="s">
        <v>48</v>
      </c>
      <c r="C142" s="1">
        <f>C143</f>
        <v>8500000</v>
      </c>
      <c r="D142" s="33">
        <f>D143</f>
        <v>8500000</v>
      </c>
      <c r="E142" s="33">
        <f>E143</f>
        <v>0</v>
      </c>
      <c r="F142" s="33">
        <f>F143</f>
        <v>0</v>
      </c>
      <c r="G142" s="27">
        <f>E142/D142*100</f>
        <v>0</v>
      </c>
      <c r="H142" s="30">
        <f>D142-E142</f>
        <v>8500000</v>
      </c>
    </row>
    <row r="143" spans="1:8" ht="12.75">
      <c r="A143" s="5" t="s">
        <v>151</v>
      </c>
      <c r="B143" s="3" t="s">
        <v>166</v>
      </c>
      <c r="C143" s="3">
        <v>8500000</v>
      </c>
      <c r="D143" s="34">
        <v>8500000</v>
      </c>
      <c r="E143" s="34">
        <v>0</v>
      </c>
      <c r="F143" s="34">
        <v>0</v>
      </c>
      <c r="G143" s="27">
        <f>E143/D143*100</f>
        <v>0</v>
      </c>
      <c r="H143" s="30">
        <f>D143-E143</f>
        <v>8500000</v>
      </c>
    </row>
    <row r="144" spans="1:8" ht="12.75">
      <c r="A144" s="23" t="s">
        <v>49</v>
      </c>
      <c r="B144" s="23" t="s">
        <v>50</v>
      </c>
      <c r="C144" s="31">
        <f>C145</f>
        <v>2379200</v>
      </c>
      <c r="D144" s="31">
        <f>D145</f>
        <v>2279200</v>
      </c>
      <c r="E144" s="31">
        <f>E145</f>
        <v>143000</v>
      </c>
      <c r="F144" s="31">
        <f>F145</f>
        <v>365000</v>
      </c>
      <c r="G144" s="28">
        <f t="shared" si="4"/>
        <v>6.274131274131274</v>
      </c>
      <c r="H144" s="33">
        <f t="shared" si="5"/>
        <v>2136200</v>
      </c>
    </row>
    <row r="145" spans="1:8" ht="12.75">
      <c r="A145" s="5" t="s">
        <v>151</v>
      </c>
      <c r="B145" s="3" t="s">
        <v>167</v>
      </c>
      <c r="C145" s="3">
        <v>2379200</v>
      </c>
      <c r="D145" s="34">
        <v>2279200</v>
      </c>
      <c r="E145" s="34">
        <v>143000</v>
      </c>
      <c r="F145" s="34">
        <v>365000</v>
      </c>
      <c r="G145" s="27">
        <f t="shared" si="4"/>
        <v>6.274131274131274</v>
      </c>
      <c r="H145" s="30">
        <f t="shared" si="5"/>
        <v>2136200</v>
      </c>
    </row>
    <row r="146" spans="1:8" ht="12.75">
      <c r="A146" s="1" t="s">
        <v>51</v>
      </c>
      <c r="B146" s="1" t="s">
        <v>52</v>
      </c>
      <c r="C146" s="33">
        <f aca="true" t="shared" si="9" ref="C146:E147">C147</f>
        <v>60000</v>
      </c>
      <c r="D146" s="33">
        <f t="shared" si="9"/>
        <v>60000</v>
      </c>
      <c r="E146" s="33">
        <f t="shared" si="9"/>
        <v>0</v>
      </c>
      <c r="F146" s="33"/>
      <c r="G146" s="28">
        <f aca="true" t="shared" si="10" ref="G146:G211">E146/D146*100</f>
        <v>0</v>
      </c>
      <c r="H146" s="33">
        <f aca="true" t="shared" si="11" ref="H146:H211">D146-E146</f>
        <v>60000</v>
      </c>
    </row>
    <row r="147" spans="1:8" ht="25.5">
      <c r="A147" s="24" t="s">
        <v>53</v>
      </c>
      <c r="B147" s="23" t="s">
        <v>54</v>
      </c>
      <c r="C147" s="31">
        <f t="shared" si="9"/>
        <v>60000</v>
      </c>
      <c r="D147" s="31">
        <f t="shared" si="9"/>
        <v>60000</v>
      </c>
      <c r="E147" s="31">
        <f t="shared" si="9"/>
        <v>0</v>
      </c>
      <c r="F147" s="31"/>
      <c r="G147" s="28">
        <f>E147/D147*100</f>
        <v>0</v>
      </c>
      <c r="H147" s="30">
        <f t="shared" si="11"/>
        <v>60000</v>
      </c>
    </row>
    <row r="148" spans="1:8" ht="25.5">
      <c r="A148" s="13" t="s">
        <v>121</v>
      </c>
      <c r="B148" s="3" t="s">
        <v>169</v>
      </c>
      <c r="C148" s="3">
        <v>60000</v>
      </c>
      <c r="D148" s="34">
        <v>60000</v>
      </c>
      <c r="E148" s="34">
        <v>0</v>
      </c>
      <c r="F148" s="34"/>
      <c r="G148" s="27">
        <f t="shared" si="10"/>
        <v>0</v>
      </c>
      <c r="H148" s="30">
        <f t="shared" si="11"/>
        <v>60000</v>
      </c>
    </row>
    <row r="149" spans="1:8" ht="12.75">
      <c r="A149" s="1" t="s">
        <v>55</v>
      </c>
      <c r="B149" s="1" t="s">
        <v>56</v>
      </c>
      <c r="C149" s="33">
        <f>C150+C154+C155+C156+C159+C151+C152+C153+C157+C158+C160+C161+C162</f>
        <v>226431950.91</v>
      </c>
      <c r="D149" s="33">
        <f>D150+D154+D155+D156+D159+D151+D152+D153+D157+D158+D160+D161+D162</f>
        <v>213013045.91000003</v>
      </c>
      <c r="E149" s="33">
        <f>E150+E154+E155+E156+E159+E151+E152+E153+E157+E158+E160+E161+E162</f>
        <v>107901484.02000001</v>
      </c>
      <c r="F149" s="33">
        <f>F150+F154+F155+F156+F159+F151+F152+F153+F157+F158+F160+F161+F162</f>
        <v>101835723.34</v>
      </c>
      <c r="G149" s="28">
        <f t="shared" si="10"/>
        <v>50.65487118830711</v>
      </c>
      <c r="H149" s="33">
        <f t="shared" si="11"/>
        <v>105111561.89000002</v>
      </c>
    </row>
    <row r="150" spans="1:8" ht="12.75">
      <c r="A150" s="17" t="s">
        <v>132</v>
      </c>
      <c r="B150" s="3" t="s">
        <v>195</v>
      </c>
      <c r="C150" s="35">
        <f aca="true" t="shared" si="12" ref="C150:E155">C181</f>
        <v>6975000</v>
      </c>
      <c r="D150" s="35">
        <f t="shared" si="12"/>
        <v>6975000</v>
      </c>
      <c r="E150" s="35">
        <f t="shared" si="12"/>
        <v>3038181.14</v>
      </c>
      <c r="F150" s="35">
        <f aca="true" t="shared" si="13" ref="F150:F155">F181</f>
        <v>2980141.99</v>
      </c>
      <c r="G150" s="27">
        <f t="shared" si="10"/>
        <v>43.55815254480287</v>
      </c>
      <c r="H150" s="33">
        <f t="shared" si="11"/>
        <v>3936818.86</v>
      </c>
    </row>
    <row r="151" spans="1:8" ht="25.5">
      <c r="A151" s="17" t="s">
        <v>186</v>
      </c>
      <c r="B151" s="3" t="s">
        <v>196</v>
      </c>
      <c r="C151" s="35">
        <f t="shared" si="12"/>
        <v>10000</v>
      </c>
      <c r="D151" s="35">
        <f t="shared" si="12"/>
        <v>10000</v>
      </c>
      <c r="E151" s="35">
        <f t="shared" si="12"/>
        <v>0</v>
      </c>
      <c r="F151" s="35">
        <f t="shared" si="13"/>
        <v>0</v>
      </c>
      <c r="G151" s="27">
        <f t="shared" si="10"/>
        <v>0</v>
      </c>
      <c r="H151" s="30">
        <f t="shared" si="11"/>
        <v>10000</v>
      </c>
    </row>
    <row r="152" spans="1:8" ht="38.25">
      <c r="A152" s="17" t="s">
        <v>188</v>
      </c>
      <c r="B152" s="3" t="s">
        <v>197</v>
      </c>
      <c r="C152" s="35">
        <f t="shared" si="12"/>
        <v>2106000</v>
      </c>
      <c r="D152" s="35">
        <f t="shared" si="12"/>
        <v>2106000</v>
      </c>
      <c r="E152" s="35">
        <f t="shared" si="12"/>
        <v>1147636.23</v>
      </c>
      <c r="F152" s="35">
        <f t="shared" si="13"/>
        <v>1037764.03</v>
      </c>
      <c r="G152" s="27">
        <f t="shared" si="10"/>
        <v>54.49364814814815</v>
      </c>
      <c r="H152" s="30">
        <f t="shared" si="11"/>
        <v>958363.77</v>
      </c>
    </row>
    <row r="153" spans="1:8" ht="12.75">
      <c r="A153" s="3" t="s">
        <v>114</v>
      </c>
      <c r="B153" s="3" t="s">
        <v>198</v>
      </c>
      <c r="C153" s="35">
        <f t="shared" si="12"/>
        <v>1573100</v>
      </c>
      <c r="D153" s="35">
        <f t="shared" si="12"/>
        <v>1576345</v>
      </c>
      <c r="E153" s="35">
        <f t="shared" si="12"/>
        <v>657692.89</v>
      </c>
      <c r="F153" s="35">
        <f t="shared" si="13"/>
        <v>611047.25</v>
      </c>
      <c r="G153" s="27">
        <f t="shared" si="10"/>
        <v>41.72264891251598</v>
      </c>
      <c r="H153" s="30">
        <f t="shared" si="11"/>
        <v>918652.11</v>
      </c>
    </row>
    <row r="154" spans="1:8" ht="12.75">
      <c r="A154" s="3" t="s">
        <v>116</v>
      </c>
      <c r="B154" s="3" t="s">
        <v>199</v>
      </c>
      <c r="C154" s="35">
        <f t="shared" si="12"/>
        <v>465000</v>
      </c>
      <c r="D154" s="35">
        <f t="shared" si="12"/>
        <v>461755</v>
      </c>
      <c r="E154" s="35">
        <f t="shared" si="12"/>
        <v>255993.64</v>
      </c>
      <c r="F154" s="35">
        <f t="shared" si="13"/>
        <v>137935.19</v>
      </c>
      <c r="G154" s="27">
        <f t="shared" si="10"/>
        <v>55.439278405214885</v>
      </c>
      <c r="H154" s="30">
        <f t="shared" si="11"/>
        <v>205761.36</v>
      </c>
    </row>
    <row r="155" spans="1:8" ht="25.5">
      <c r="A155" s="13" t="s">
        <v>119</v>
      </c>
      <c r="B155" s="3" t="s">
        <v>200</v>
      </c>
      <c r="C155" s="35">
        <f t="shared" si="12"/>
        <v>968200</v>
      </c>
      <c r="D155" s="35">
        <f t="shared" si="12"/>
        <v>870600</v>
      </c>
      <c r="E155" s="35">
        <f t="shared" si="12"/>
        <v>168575.01</v>
      </c>
      <c r="F155" s="35">
        <f t="shared" si="13"/>
        <v>0</v>
      </c>
      <c r="G155" s="27">
        <f t="shared" si="10"/>
        <v>19.363084079944866</v>
      </c>
      <c r="H155" s="30">
        <f t="shared" si="11"/>
        <v>702024.99</v>
      </c>
    </row>
    <row r="156" spans="1:8" ht="25.5">
      <c r="A156" s="13" t="s">
        <v>121</v>
      </c>
      <c r="B156" s="3" t="s">
        <v>201</v>
      </c>
      <c r="C156" s="35">
        <f>C176+C187</f>
        <v>2509590</v>
      </c>
      <c r="D156" s="35">
        <f>D176+D187</f>
        <v>2493190.8899999997</v>
      </c>
      <c r="E156" s="35">
        <f>E176+E187</f>
        <v>772524.94</v>
      </c>
      <c r="F156" s="35">
        <f>F176+F187</f>
        <v>999612.26</v>
      </c>
      <c r="G156" s="27">
        <f t="shared" si="10"/>
        <v>30.98539077366836</v>
      </c>
      <c r="H156" s="30">
        <f t="shared" si="11"/>
        <v>1720665.9499999997</v>
      </c>
    </row>
    <row r="157" spans="1:8" ht="38.25">
      <c r="A157" s="17" t="s">
        <v>176</v>
      </c>
      <c r="B157" s="3" t="s">
        <v>202</v>
      </c>
      <c r="C157" s="35">
        <f>C170</f>
        <v>3000000</v>
      </c>
      <c r="D157" s="35">
        <f>D170</f>
        <v>3000000</v>
      </c>
      <c r="E157" s="35">
        <f>E170+E164</f>
        <v>99143.13</v>
      </c>
      <c r="F157" s="35">
        <f>F170+F164</f>
        <v>2861355.8</v>
      </c>
      <c r="G157" s="27">
        <f t="shared" si="10"/>
        <v>3.304771</v>
      </c>
      <c r="H157" s="30">
        <f t="shared" si="11"/>
        <v>2900856.87</v>
      </c>
    </row>
    <row r="158" spans="1:8" ht="51">
      <c r="A158" s="17" t="s">
        <v>170</v>
      </c>
      <c r="B158" s="3" t="s">
        <v>203</v>
      </c>
      <c r="C158" s="35">
        <f>C165+C177+C171</f>
        <v>100575848</v>
      </c>
      <c r="D158" s="35">
        <f>D165+D177+D171</f>
        <v>107517090.91</v>
      </c>
      <c r="E158" s="35">
        <f>E165+E177+E171</f>
        <v>57353580.28</v>
      </c>
      <c r="F158" s="35">
        <f>F165+F177+F171</f>
        <v>66056555.1</v>
      </c>
      <c r="G158" s="27">
        <f t="shared" si="10"/>
        <v>53.343686845107555</v>
      </c>
      <c r="H158" s="30">
        <f t="shared" si="11"/>
        <v>50163510.629999995</v>
      </c>
    </row>
    <row r="159" spans="1:8" ht="12.75">
      <c r="A159" s="17" t="s">
        <v>172</v>
      </c>
      <c r="B159" s="3" t="s">
        <v>204</v>
      </c>
      <c r="C159" s="35">
        <f>C166+C172+C178</f>
        <v>22201555.91</v>
      </c>
      <c r="D159" s="35">
        <f>D166+D172+D178</f>
        <v>7350554</v>
      </c>
      <c r="E159" s="35">
        <f>E166+E172+E178</f>
        <v>1512765.1099999999</v>
      </c>
      <c r="F159" s="35">
        <f>F166+F172+F178</f>
        <v>3099551.6999999997</v>
      </c>
      <c r="G159" s="27">
        <f t="shared" si="10"/>
        <v>20.580287009659408</v>
      </c>
      <c r="H159" s="30">
        <f t="shared" si="11"/>
        <v>5837788.890000001</v>
      </c>
    </row>
    <row r="160" spans="1:8" ht="51">
      <c r="A160" s="17" t="s">
        <v>157</v>
      </c>
      <c r="B160" s="3" t="s">
        <v>205</v>
      </c>
      <c r="C160" s="35">
        <f aca="true" t="shared" si="14" ref="C160:E161">C167+C173</f>
        <v>58796652</v>
      </c>
      <c r="D160" s="35">
        <f t="shared" si="14"/>
        <v>74615040</v>
      </c>
      <c r="E160" s="35">
        <f t="shared" si="14"/>
        <v>40645289.22</v>
      </c>
      <c r="F160" s="35">
        <f>F167+F173</f>
        <v>21649863.03</v>
      </c>
      <c r="G160" s="27">
        <f t="shared" si="10"/>
        <v>54.47331961491946</v>
      </c>
      <c r="H160" s="30">
        <f t="shared" si="11"/>
        <v>33969750.78</v>
      </c>
    </row>
    <row r="161" spans="1:8" ht="12.75">
      <c r="A161" s="17" t="s">
        <v>159</v>
      </c>
      <c r="B161" s="3" t="s">
        <v>206</v>
      </c>
      <c r="C161" s="35">
        <f t="shared" si="14"/>
        <v>27131005</v>
      </c>
      <c r="D161" s="35">
        <f>D168+D174+D179</f>
        <v>5902470.11</v>
      </c>
      <c r="E161" s="35">
        <f>E168+E174+E179</f>
        <v>2186266.29</v>
      </c>
      <c r="F161" s="35">
        <f>F168+F174+F179</f>
        <v>2372943.89</v>
      </c>
      <c r="G161" s="27">
        <f t="shared" si="10"/>
        <v>37.039853641884854</v>
      </c>
      <c r="H161" s="30">
        <f t="shared" si="11"/>
        <v>3716203.8200000003</v>
      </c>
    </row>
    <row r="162" spans="1:8" ht="12.75">
      <c r="A162" s="3" t="s">
        <v>125</v>
      </c>
      <c r="B162" s="3" t="s">
        <v>207</v>
      </c>
      <c r="C162" s="35">
        <f>C188</f>
        <v>120000</v>
      </c>
      <c r="D162" s="35">
        <f>D188</f>
        <v>135000</v>
      </c>
      <c r="E162" s="35">
        <f>E188</f>
        <v>63836.14</v>
      </c>
      <c r="F162" s="35">
        <f>F188</f>
        <v>28953.1</v>
      </c>
      <c r="G162" s="27">
        <f t="shared" si="10"/>
        <v>47.28602962962963</v>
      </c>
      <c r="H162" s="30">
        <f t="shared" si="11"/>
        <v>71163.86</v>
      </c>
    </row>
    <row r="163" spans="1:8" ht="12.75">
      <c r="A163" s="23" t="s">
        <v>57</v>
      </c>
      <c r="B163" s="23" t="s">
        <v>58</v>
      </c>
      <c r="C163" s="31">
        <f>C166+C167+C165+C168</f>
        <v>31753600</v>
      </c>
      <c r="D163" s="31">
        <f>D166+D167+D165+D168</f>
        <v>30253600</v>
      </c>
      <c r="E163" s="31">
        <f>E166+E167+E165+E168</f>
        <v>18611917</v>
      </c>
      <c r="F163" s="31">
        <f>F166+F167+F165+F168+F164</f>
        <v>15590084.61</v>
      </c>
      <c r="G163" s="28">
        <f t="shared" si="10"/>
        <v>61.5196769971177</v>
      </c>
      <c r="H163" s="33">
        <f t="shared" si="11"/>
        <v>11641683</v>
      </c>
    </row>
    <row r="164" spans="1:8" ht="38.25">
      <c r="A164" s="17" t="s">
        <v>176</v>
      </c>
      <c r="B164" s="3" t="s">
        <v>370</v>
      </c>
      <c r="C164" s="31"/>
      <c r="D164" s="31"/>
      <c r="E164" s="31"/>
      <c r="F164" s="34">
        <v>2861355.8</v>
      </c>
      <c r="G164" s="28"/>
      <c r="H164" s="33"/>
    </row>
    <row r="165" spans="1:8" ht="51">
      <c r="A165" s="17" t="s">
        <v>170</v>
      </c>
      <c r="B165" s="3" t="s">
        <v>171</v>
      </c>
      <c r="C165" s="35">
        <v>16110448</v>
      </c>
      <c r="D165" s="35">
        <v>18243973</v>
      </c>
      <c r="E165" s="35">
        <v>10661046.85</v>
      </c>
      <c r="F165" s="34">
        <v>12728728.81</v>
      </c>
      <c r="G165" s="27">
        <f>E165/D165*100</f>
        <v>58.435993355175434</v>
      </c>
      <c r="H165" s="30">
        <f>D165-E165</f>
        <v>7582926.15</v>
      </c>
    </row>
    <row r="166" spans="1:8" ht="12.75">
      <c r="A166" s="17" t="s">
        <v>172</v>
      </c>
      <c r="B166" s="3" t="s">
        <v>173</v>
      </c>
      <c r="C166" s="3">
        <v>4233525</v>
      </c>
      <c r="D166" s="34">
        <v>600000</v>
      </c>
      <c r="E166" s="34">
        <v>156445.17</v>
      </c>
      <c r="F166" s="34">
        <v>0</v>
      </c>
      <c r="G166" s="27">
        <f t="shared" si="10"/>
        <v>26.074195</v>
      </c>
      <c r="H166" s="30">
        <f t="shared" si="11"/>
        <v>443554.82999999996</v>
      </c>
    </row>
    <row r="167" spans="1:8" ht="51">
      <c r="A167" s="17" t="s">
        <v>157</v>
      </c>
      <c r="B167" s="3" t="s">
        <v>174</v>
      </c>
      <c r="C167" s="34">
        <v>9763152</v>
      </c>
      <c r="D167" s="34">
        <v>11009627</v>
      </c>
      <c r="E167" s="34">
        <v>7544624.98</v>
      </c>
      <c r="F167" s="34">
        <v>0</v>
      </c>
      <c r="G167" s="27">
        <f t="shared" si="10"/>
        <v>68.5275257735798</v>
      </c>
      <c r="H167" s="30">
        <f t="shared" si="11"/>
        <v>3465002.0199999996</v>
      </c>
    </row>
    <row r="168" spans="1:8" ht="12.75">
      <c r="A168" s="17" t="s">
        <v>159</v>
      </c>
      <c r="B168" s="3" t="s">
        <v>175</v>
      </c>
      <c r="C168" s="34">
        <v>1646475</v>
      </c>
      <c r="D168" s="34">
        <v>400000</v>
      </c>
      <c r="E168" s="34">
        <v>249800</v>
      </c>
      <c r="F168" s="34">
        <v>0</v>
      </c>
      <c r="G168" s="27">
        <f>E168/D168*100</f>
        <v>62.45</v>
      </c>
      <c r="H168" s="30">
        <f>D168-E168</f>
        <v>150200</v>
      </c>
    </row>
    <row r="169" spans="1:8" ht="12.75">
      <c r="A169" s="23" t="s">
        <v>59</v>
      </c>
      <c r="B169" s="23" t="s">
        <v>60</v>
      </c>
      <c r="C169" s="31">
        <f>C171+C172+C173+C174+C170</f>
        <v>177958160.91</v>
      </c>
      <c r="D169" s="31">
        <f>D171+D172+D173+D174+D170</f>
        <v>165886755.02</v>
      </c>
      <c r="E169" s="31">
        <f>E171+E172+E173+E174+E170</f>
        <v>82894192.34</v>
      </c>
      <c r="F169" s="31">
        <f>F171+F172+F173+F174+F170</f>
        <v>79887661.57000001</v>
      </c>
      <c r="G169" s="28">
        <f t="shared" si="10"/>
        <v>49.97035015243135</v>
      </c>
      <c r="H169" s="33">
        <f t="shared" si="11"/>
        <v>82992562.68</v>
      </c>
    </row>
    <row r="170" spans="1:8" ht="38.25">
      <c r="A170" s="17" t="s">
        <v>176</v>
      </c>
      <c r="B170" s="3" t="s">
        <v>177</v>
      </c>
      <c r="C170" s="3">
        <v>3000000</v>
      </c>
      <c r="D170" s="35">
        <v>3000000</v>
      </c>
      <c r="E170" s="35">
        <v>99143.13</v>
      </c>
      <c r="F170" s="35">
        <v>0</v>
      </c>
      <c r="G170" s="27">
        <f>E170/D170*100</f>
        <v>3.304771</v>
      </c>
      <c r="H170" s="30">
        <f>D170-E170</f>
        <v>2900856.87</v>
      </c>
    </row>
    <row r="171" spans="1:8" ht="51">
      <c r="A171" s="17" t="s">
        <v>170</v>
      </c>
      <c r="B171" s="3" t="s">
        <v>178</v>
      </c>
      <c r="C171" s="3">
        <v>83092900</v>
      </c>
      <c r="D171" s="34">
        <v>87900617.91</v>
      </c>
      <c r="E171" s="34">
        <v>46403344.44</v>
      </c>
      <c r="F171" s="34">
        <v>52858070.35</v>
      </c>
      <c r="G171" s="27">
        <f t="shared" si="10"/>
        <v>52.790691969323376</v>
      </c>
      <c r="H171" s="30">
        <f t="shared" si="11"/>
        <v>41497273.47</v>
      </c>
    </row>
    <row r="172" spans="1:8" ht="12.75">
      <c r="A172" s="17" t="s">
        <v>172</v>
      </c>
      <c r="B172" s="3" t="s">
        <v>179</v>
      </c>
      <c r="C172" s="3">
        <v>17347230.91</v>
      </c>
      <c r="D172" s="34">
        <v>5978254</v>
      </c>
      <c r="E172" s="34">
        <v>1354574.24</v>
      </c>
      <c r="F172" s="34">
        <v>3019544.3</v>
      </c>
      <c r="G172" s="27">
        <f t="shared" si="10"/>
        <v>22.658358778332268</v>
      </c>
      <c r="H172" s="30">
        <f t="shared" si="11"/>
        <v>4623679.76</v>
      </c>
    </row>
    <row r="173" spans="1:8" ht="51">
      <c r="A173" s="17" t="s">
        <v>157</v>
      </c>
      <c r="B173" s="3" t="s">
        <v>180</v>
      </c>
      <c r="C173" s="3">
        <v>49033500</v>
      </c>
      <c r="D173" s="34">
        <v>63605413</v>
      </c>
      <c r="E173" s="34">
        <v>33100664.24</v>
      </c>
      <c r="F173" s="34">
        <v>21649863.03</v>
      </c>
      <c r="G173" s="27">
        <f t="shared" si="10"/>
        <v>52.04064037757289</v>
      </c>
      <c r="H173" s="30">
        <f t="shared" si="11"/>
        <v>30504748.76</v>
      </c>
    </row>
    <row r="174" spans="1:8" ht="12.75">
      <c r="A174" s="17" t="s">
        <v>159</v>
      </c>
      <c r="B174" s="3" t="s">
        <v>181</v>
      </c>
      <c r="C174" s="34">
        <v>25484530</v>
      </c>
      <c r="D174" s="34">
        <v>5402470.11</v>
      </c>
      <c r="E174" s="34">
        <v>1936466.29</v>
      </c>
      <c r="F174" s="34">
        <v>2360183.89</v>
      </c>
      <c r="G174" s="27">
        <f t="shared" si="10"/>
        <v>35.84409076906489</v>
      </c>
      <c r="H174" s="30">
        <f t="shared" si="11"/>
        <v>3466003.8200000003</v>
      </c>
    </row>
    <row r="175" spans="1:8" ht="12.75">
      <c r="A175" s="23" t="s">
        <v>61</v>
      </c>
      <c r="B175" s="23" t="s">
        <v>62</v>
      </c>
      <c r="C175" s="31">
        <f>C176+C177+C178</f>
        <v>2466490</v>
      </c>
      <c r="D175" s="31">
        <f>D176+D177+D178+D179</f>
        <v>2715880</v>
      </c>
      <c r="E175" s="31">
        <f>E176+E177+E178+E179</f>
        <v>391725.89</v>
      </c>
      <c r="F175" s="31">
        <f>F176+F177+F178+F179</f>
        <v>825569.02</v>
      </c>
      <c r="G175" s="28">
        <f t="shared" si="10"/>
        <v>14.423534544972533</v>
      </c>
      <c r="H175" s="33">
        <f t="shared" si="11"/>
        <v>2324154.11</v>
      </c>
    </row>
    <row r="176" spans="1:8" ht="25.5">
      <c r="A176" s="13" t="s">
        <v>121</v>
      </c>
      <c r="B176" s="3" t="s">
        <v>182</v>
      </c>
      <c r="C176" s="3">
        <v>473190</v>
      </c>
      <c r="D176" s="34">
        <v>471080</v>
      </c>
      <c r="E176" s="34">
        <v>100791.2</v>
      </c>
      <c r="F176" s="34">
        <v>263045.68</v>
      </c>
      <c r="G176" s="27">
        <f t="shared" si="10"/>
        <v>21.395771418867284</v>
      </c>
      <c r="H176" s="30">
        <f t="shared" si="11"/>
        <v>370288.8</v>
      </c>
    </row>
    <row r="177" spans="1:8" ht="51">
      <c r="A177" s="17" t="s">
        <v>170</v>
      </c>
      <c r="B177" s="3" t="s">
        <v>183</v>
      </c>
      <c r="C177" s="3">
        <v>1372500</v>
      </c>
      <c r="D177" s="34">
        <v>1372500</v>
      </c>
      <c r="E177" s="34">
        <v>289188.99</v>
      </c>
      <c r="F177" s="34">
        <v>469755.94</v>
      </c>
      <c r="G177" s="27">
        <f t="shared" si="10"/>
        <v>21.07023606557377</v>
      </c>
      <c r="H177" s="30">
        <f t="shared" si="11"/>
        <v>1083311.01</v>
      </c>
    </row>
    <row r="178" spans="1:8" ht="12.75">
      <c r="A178" s="17" t="s">
        <v>172</v>
      </c>
      <c r="B178" s="3" t="s">
        <v>184</v>
      </c>
      <c r="C178" s="34">
        <v>620800</v>
      </c>
      <c r="D178" s="34">
        <v>772300</v>
      </c>
      <c r="E178" s="34">
        <v>1745.7</v>
      </c>
      <c r="F178" s="34">
        <v>80007.4</v>
      </c>
      <c r="G178" s="27">
        <f t="shared" si="10"/>
        <v>0.22603910397513918</v>
      </c>
      <c r="H178" s="30">
        <f t="shared" si="11"/>
        <v>770554.3</v>
      </c>
    </row>
    <row r="179" spans="1:8" ht="12.75">
      <c r="A179" s="17" t="s">
        <v>159</v>
      </c>
      <c r="B179" s="3" t="s">
        <v>344</v>
      </c>
      <c r="C179" s="34"/>
      <c r="D179" s="34">
        <v>100000</v>
      </c>
      <c r="E179" s="34"/>
      <c r="F179" s="34">
        <v>12760</v>
      </c>
      <c r="G179" s="27">
        <f>E179/D179*100</f>
        <v>0</v>
      </c>
      <c r="H179" s="30">
        <f>D179-E179</f>
        <v>100000</v>
      </c>
    </row>
    <row r="180" spans="1:8" ht="12.75">
      <c r="A180" s="23" t="s">
        <v>63</v>
      </c>
      <c r="B180" s="23" t="s">
        <v>64</v>
      </c>
      <c r="C180" s="31">
        <f>C181+C183+C187+C188+C184+C185+C186+C182</f>
        <v>14253700</v>
      </c>
      <c r="D180" s="31">
        <f>D181+D183+D187+D188+D184+D185+D186</f>
        <v>14146810.89</v>
      </c>
      <c r="E180" s="31">
        <f>E181+E183+E187+E188+E184+E185+E186</f>
        <v>6003648.789999999</v>
      </c>
      <c r="F180" s="31">
        <f>F181+F183+F187+F188+F184+F185+F186</f>
        <v>5532408.140000001</v>
      </c>
      <c r="G180" s="28">
        <f t="shared" si="10"/>
        <v>42.43817802246736</v>
      </c>
      <c r="H180" s="33">
        <f t="shared" si="11"/>
        <v>8143162.1000000015</v>
      </c>
    </row>
    <row r="181" spans="1:8" ht="12.75">
      <c r="A181" s="17" t="s">
        <v>132</v>
      </c>
      <c r="B181" s="3" t="s">
        <v>185</v>
      </c>
      <c r="C181" s="34">
        <v>6975000</v>
      </c>
      <c r="D181" s="34">
        <v>6975000</v>
      </c>
      <c r="E181" s="34">
        <v>3038181.14</v>
      </c>
      <c r="F181" s="34">
        <v>2980141.99</v>
      </c>
      <c r="G181" s="27">
        <f t="shared" si="10"/>
        <v>43.55815254480287</v>
      </c>
      <c r="H181" s="30">
        <f t="shared" si="11"/>
        <v>3936818.86</v>
      </c>
    </row>
    <row r="182" spans="1:8" ht="25.5">
      <c r="A182" s="17" t="s">
        <v>186</v>
      </c>
      <c r="B182" s="3" t="s">
        <v>187</v>
      </c>
      <c r="C182" s="34">
        <v>10000</v>
      </c>
      <c r="D182" s="34">
        <v>10000</v>
      </c>
      <c r="E182" s="34">
        <v>0</v>
      </c>
      <c r="F182" s="34">
        <v>0</v>
      </c>
      <c r="G182" s="27">
        <f>E182/D182*100</f>
        <v>0</v>
      </c>
      <c r="H182" s="30">
        <f>D182-E182</f>
        <v>10000</v>
      </c>
    </row>
    <row r="183" spans="1:8" ht="38.25">
      <c r="A183" s="17" t="s">
        <v>188</v>
      </c>
      <c r="B183" s="3" t="s">
        <v>189</v>
      </c>
      <c r="C183" s="34">
        <v>2106000</v>
      </c>
      <c r="D183" s="34">
        <v>2106000</v>
      </c>
      <c r="E183" s="34">
        <v>1147636.23</v>
      </c>
      <c r="F183" s="34">
        <v>1037764.03</v>
      </c>
      <c r="G183" s="27">
        <f t="shared" si="10"/>
        <v>54.49364814814815</v>
      </c>
      <c r="H183" s="30">
        <f t="shared" si="11"/>
        <v>958363.77</v>
      </c>
    </row>
    <row r="184" spans="1:8" ht="12.75">
      <c r="A184" s="3" t="s">
        <v>114</v>
      </c>
      <c r="B184" s="3" t="s">
        <v>190</v>
      </c>
      <c r="C184" s="34">
        <v>1573100</v>
      </c>
      <c r="D184" s="34">
        <v>1576345</v>
      </c>
      <c r="E184" s="34">
        <v>657692.89</v>
      </c>
      <c r="F184" s="34">
        <v>611047.25</v>
      </c>
      <c r="G184" s="27">
        <f t="shared" si="10"/>
        <v>41.72264891251598</v>
      </c>
      <c r="H184" s="30">
        <f t="shared" si="11"/>
        <v>918652.11</v>
      </c>
    </row>
    <row r="185" spans="1:8" ht="12.75">
      <c r="A185" s="3" t="s">
        <v>116</v>
      </c>
      <c r="B185" s="3" t="s">
        <v>191</v>
      </c>
      <c r="C185" s="34">
        <v>465000</v>
      </c>
      <c r="D185" s="34">
        <v>461755</v>
      </c>
      <c r="E185" s="34">
        <v>255993.64</v>
      </c>
      <c r="F185" s="34">
        <v>137935.19</v>
      </c>
      <c r="G185" s="27">
        <f t="shared" si="10"/>
        <v>55.439278405214885</v>
      </c>
      <c r="H185" s="30">
        <f t="shared" si="11"/>
        <v>205761.36</v>
      </c>
    </row>
    <row r="186" spans="1:8" ht="25.5">
      <c r="A186" s="13" t="s">
        <v>119</v>
      </c>
      <c r="B186" s="3" t="s">
        <v>192</v>
      </c>
      <c r="C186" s="34">
        <v>968200</v>
      </c>
      <c r="D186" s="34">
        <v>870600</v>
      </c>
      <c r="E186" s="34">
        <v>168575.01</v>
      </c>
      <c r="F186" s="34"/>
      <c r="G186" s="27">
        <f t="shared" si="10"/>
        <v>19.363084079944866</v>
      </c>
      <c r="H186" s="30">
        <f t="shared" si="11"/>
        <v>702024.99</v>
      </c>
    </row>
    <row r="187" spans="1:8" ht="25.5">
      <c r="A187" s="13" t="s">
        <v>121</v>
      </c>
      <c r="B187" s="3" t="s">
        <v>193</v>
      </c>
      <c r="C187" s="34">
        <v>2036400</v>
      </c>
      <c r="D187" s="34">
        <v>2022110.89</v>
      </c>
      <c r="E187" s="34">
        <v>671733.74</v>
      </c>
      <c r="F187" s="34">
        <v>736566.58</v>
      </c>
      <c r="G187" s="27">
        <f t="shared" si="10"/>
        <v>33.219431403190754</v>
      </c>
      <c r="H187" s="30">
        <f t="shared" si="11"/>
        <v>1350377.15</v>
      </c>
    </row>
    <row r="188" spans="1:8" ht="12.75">
      <c r="A188" s="3" t="s">
        <v>125</v>
      </c>
      <c r="B188" s="3" t="s">
        <v>194</v>
      </c>
      <c r="C188" s="34">
        <v>120000</v>
      </c>
      <c r="D188" s="34">
        <v>135000</v>
      </c>
      <c r="E188" s="34">
        <v>63836.14</v>
      </c>
      <c r="F188" s="34">
        <v>28953.1</v>
      </c>
      <c r="G188" s="27">
        <f t="shared" si="10"/>
        <v>47.28602962962963</v>
      </c>
      <c r="H188" s="30">
        <f t="shared" si="11"/>
        <v>71163.86</v>
      </c>
    </row>
    <row r="189" spans="1:8" ht="12.75">
      <c r="A189" s="1" t="s">
        <v>65</v>
      </c>
      <c r="B189" s="1" t="s">
        <v>66</v>
      </c>
      <c r="C189" s="33">
        <f>C190+C194+C195+C196+C199+C191+C192+C193+C197+C198+C200+C201+C202</f>
        <v>36342521</v>
      </c>
      <c r="D189" s="33">
        <f>D190+D194+D195+D196+D199+D191+D192+D193+D197+D198+D200+D201+D202+D203</f>
        <v>35547600.5</v>
      </c>
      <c r="E189" s="33">
        <f>E190+E194+E195+E196+E199+E191+E192+E193+E197+E198+E200+E201+E202+E203</f>
        <v>16499500.72</v>
      </c>
      <c r="F189" s="33">
        <f>F190+F194+F195+F196+F199+F191+F192+F193+F197+F198+F200+F201+F202+F203</f>
        <v>17206194.66</v>
      </c>
      <c r="G189" s="28">
        <f t="shared" si="10"/>
        <v>46.415230530116936</v>
      </c>
      <c r="H189" s="33">
        <f t="shared" si="11"/>
        <v>19048099.78</v>
      </c>
    </row>
    <row r="190" spans="1:8" ht="12.75">
      <c r="A190" s="17" t="s">
        <v>132</v>
      </c>
      <c r="B190" s="3" t="s">
        <v>224</v>
      </c>
      <c r="C190" s="35">
        <f>C214</f>
        <v>8224800</v>
      </c>
      <c r="D190" s="35">
        <f>D214</f>
        <v>8375254</v>
      </c>
      <c r="E190" s="35">
        <f>E214</f>
        <v>3863526.03</v>
      </c>
      <c r="F190" s="35">
        <f>F214</f>
        <v>4148716</v>
      </c>
      <c r="G190" s="27">
        <f t="shared" si="10"/>
        <v>46.130255034653274</v>
      </c>
      <c r="H190" s="30">
        <f t="shared" si="11"/>
        <v>4511727.970000001</v>
      </c>
    </row>
    <row r="191" spans="1:8" ht="25.5">
      <c r="A191" s="17" t="s">
        <v>186</v>
      </c>
      <c r="B191" s="3" t="s">
        <v>225</v>
      </c>
      <c r="C191" s="35">
        <f aca="true" t="shared" si="15" ref="C191:D197">C215</f>
        <v>3000</v>
      </c>
      <c r="D191" s="35">
        <f t="shared" si="15"/>
        <v>3000</v>
      </c>
      <c r="E191" s="35">
        <f>E215</f>
        <v>287.5</v>
      </c>
      <c r="F191" s="35">
        <f>F215</f>
        <v>291.21</v>
      </c>
      <c r="G191" s="27">
        <f t="shared" si="10"/>
        <v>9.583333333333334</v>
      </c>
      <c r="H191" s="30">
        <f t="shared" si="11"/>
        <v>2712.5</v>
      </c>
    </row>
    <row r="192" spans="1:8" ht="38.25">
      <c r="A192" s="17" t="s">
        <v>188</v>
      </c>
      <c r="B192" s="3" t="s">
        <v>226</v>
      </c>
      <c r="C192" s="35">
        <f t="shared" si="15"/>
        <v>2475200</v>
      </c>
      <c r="D192" s="35">
        <f t="shared" si="15"/>
        <v>4611504.02</v>
      </c>
      <c r="E192" s="35">
        <f aca="true" t="shared" si="16" ref="E192:F197">E216</f>
        <v>1174080.33</v>
      </c>
      <c r="F192" s="35">
        <f t="shared" si="16"/>
        <v>1517745.56</v>
      </c>
      <c r="G192" s="27">
        <f t="shared" si="10"/>
        <v>25.459813650991897</v>
      </c>
      <c r="H192" s="30">
        <f t="shared" si="11"/>
        <v>3437423.6899999995</v>
      </c>
    </row>
    <row r="193" spans="1:8" ht="12.75">
      <c r="A193" s="3" t="s">
        <v>114</v>
      </c>
      <c r="B193" s="3" t="s">
        <v>227</v>
      </c>
      <c r="C193" s="35">
        <f t="shared" si="15"/>
        <v>675000</v>
      </c>
      <c r="D193" s="35">
        <f t="shared" si="15"/>
        <v>792668.2</v>
      </c>
      <c r="E193" s="35">
        <f t="shared" si="16"/>
        <v>311923.7</v>
      </c>
      <c r="F193" s="35">
        <f t="shared" si="16"/>
        <v>256613.07</v>
      </c>
      <c r="G193" s="27">
        <f t="shared" si="10"/>
        <v>39.35110554453932</v>
      </c>
      <c r="H193" s="30">
        <f t="shared" si="11"/>
        <v>480744.49999999994</v>
      </c>
    </row>
    <row r="194" spans="1:8" ht="38.25">
      <c r="A194" s="17" t="s">
        <v>220</v>
      </c>
      <c r="B194" s="3" t="s">
        <v>228</v>
      </c>
      <c r="C194" s="35">
        <f t="shared" si="15"/>
        <v>2000</v>
      </c>
      <c r="D194" s="35">
        <f t="shared" si="15"/>
        <v>2000</v>
      </c>
      <c r="E194" s="35">
        <f t="shared" si="16"/>
        <v>0</v>
      </c>
      <c r="F194" s="35">
        <f t="shared" si="16"/>
        <v>0</v>
      </c>
      <c r="G194" s="27">
        <f t="shared" si="10"/>
        <v>0</v>
      </c>
      <c r="H194" s="30">
        <f t="shared" si="11"/>
        <v>2000</v>
      </c>
    </row>
    <row r="195" spans="1:8" ht="12.75">
      <c r="A195" s="3" t="s">
        <v>116</v>
      </c>
      <c r="B195" s="3" t="s">
        <v>229</v>
      </c>
      <c r="C195" s="35">
        <f t="shared" si="15"/>
        <v>199000</v>
      </c>
      <c r="D195" s="35">
        <f t="shared" si="15"/>
        <v>263115.12</v>
      </c>
      <c r="E195" s="35">
        <f t="shared" si="16"/>
        <v>79219.06</v>
      </c>
      <c r="F195" s="35">
        <f t="shared" si="16"/>
        <v>92753.57</v>
      </c>
      <c r="G195" s="27">
        <f t="shared" si="10"/>
        <v>30.108136696971272</v>
      </c>
      <c r="H195" s="30">
        <f t="shared" si="11"/>
        <v>183896.06</v>
      </c>
    </row>
    <row r="196" spans="1:8" ht="25.5">
      <c r="A196" s="13" t="s">
        <v>119</v>
      </c>
      <c r="B196" s="3" t="s">
        <v>230</v>
      </c>
      <c r="C196" s="35">
        <f t="shared" si="15"/>
        <v>130000</v>
      </c>
      <c r="D196" s="35">
        <f t="shared" si="15"/>
        <v>399012.66</v>
      </c>
      <c r="E196" s="35">
        <f t="shared" si="16"/>
        <v>59779.45</v>
      </c>
      <c r="F196" s="35">
        <f t="shared" si="16"/>
        <v>0</v>
      </c>
      <c r="G196" s="27">
        <f t="shared" si="10"/>
        <v>14.981842932001205</v>
      </c>
      <c r="H196" s="30">
        <f t="shared" si="11"/>
        <v>339233.20999999996</v>
      </c>
    </row>
    <row r="197" spans="1:8" ht="25.5">
      <c r="A197" s="13" t="s">
        <v>121</v>
      </c>
      <c r="B197" s="3" t="s">
        <v>231</v>
      </c>
      <c r="C197" s="35">
        <f t="shared" si="15"/>
        <v>42000</v>
      </c>
      <c r="D197" s="35">
        <f>D221+D205</f>
        <v>289152.07999999996</v>
      </c>
      <c r="E197" s="35">
        <f t="shared" si="16"/>
        <v>148660.43</v>
      </c>
      <c r="F197" s="35">
        <f t="shared" si="16"/>
        <v>131423.61</v>
      </c>
      <c r="G197" s="27">
        <f t="shared" si="10"/>
        <v>51.41254041817718</v>
      </c>
      <c r="H197" s="30">
        <f t="shared" si="11"/>
        <v>140491.64999999997</v>
      </c>
    </row>
    <row r="198" spans="1:8" ht="51">
      <c r="A198" s="17" t="s">
        <v>170</v>
      </c>
      <c r="B198" s="3" t="s">
        <v>232</v>
      </c>
      <c r="C198" s="35">
        <f aca="true" t="shared" si="17" ref="C198:E199">C206+C211</f>
        <v>6710000</v>
      </c>
      <c r="D198" s="35">
        <f t="shared" si="17"/>
        <v>6710000</v>
      </c>
      <c r="E198" s="35">
        <f t="shared" si="17"/>
        <v>3379788.67</v>
      </c>
      <c r="F198" s="35">
        <f>F206+F211</f>
        <v>3262088.0700000003</v>
      </c>
      <c r="G198" s="27">
        <f t="shared" si="10"/>
        <v>50.36942876304023</v>
      </c>
      <c r="H198" s="30">
        <f t="shared" si="11"/>
        <v>3330211.33</v>
      </c>
    </row>
    <row r="199" spans="1:8" ht="12.75">
      <c r="A199" s="17" t="s">
        <v>172</v>
      </c>
      <c r="B199" s="3" t="s">
        <v>233</v>
      </c>
      <c r="C199" s="35">
        <f t="shared" si="17"/>
        <v>40000</v>
      </c>
      <c r="D199" s="35">
        <f t="shared" si="17"/>
        <v>240000</v>
      </c>
      <c r="E199" s="35">
        <f t="shared" si="17"/>
        <v>0</v>
      </c>
      <c r="F199" s="35">
        <f>F207+F212</f>
        <v>48000</v>
      </c>
      <c r="G199" s="27">
        <f t="shared" si="10"/>
        <v>0</v>
      </c>
      <c r="H199" s="30">
        <f t="shared" si="11"/>
        <v>240000</v>
      </c>
    </row>
    <row r="200" spans="1:8" ht="51">
      <c r="A200" s="17" t="s">
        <v>157</v>
      </c>
      <c r="B200" s="3" t="s">
        <v>234</v>
      </c>
      <c r="C200" s="35">
        <f aca="true" t="shared" si="18" ref="C200:E201">C208</f>
        <v>17131521</v>
      </c>
      <c r="D200" s="35">
        <f t="shared" si="18"/>
        <v>12339610.5</v>
      </c>
      <c r="E200" s="35">
        <f t="shared" si="18"/>
        <v>7365693.47</v>
      </c>
      <c r="F200" s="35">
        <f>F208</f>
        <v>7450974.21</v>
      </c>
      <c r="G200" s="27">
        <f t="shared" si="10"/>
        <v>59.69145841353745</v>
      </c>
      <c r="H200" s="30">
        <f t="shared" si="11"/>
        <v>4973917.03</v>
      </c>
    </row>
    <row r="201" spans="1:8" ht="12.75">
      <c r="A201" s="17" t="s">
        <v>159</v>
      </c>
      <c r="B201" s="3" t="s">
        <v>235</v>
      </c>
      <c r="C201" s="35">
        <f t="shared" si="18"/>
        <v>700000</v>
      </c>
      <c r="D201" s="35">
        <f t="shared" si="18"/>
        <v>1505000</v>
      </c>
      <c r="E201" s="35">
        <f t="shared" si="18"/>
        <v>100000</v>
      </c>
      <c r="F201" s="35">
        <f>F209</f>
        <v>280236</v>
      </c>
      <c r="G201" s="27">
        <f t="shared" si="10"/>
        <v>6.64451827242525</v>
      </c>
      <c r="H201" s="30">
        <f t="shared" si="11"/>
        <v>1405000</v>
      </c>
    </row>
    <row r="202" spans="1:8" ht="12.75">
      <c r="A202" s="3" t="s">
        <v>125</v>
      </c>
      <c r="B202" s="3" t="s">
        <v>236</v>
      </c>
      <c r="C202" s="35">
        <f>C222</f>
        <v>10000</v>
      </c>
      <c r="D202" s="35">
        <f>D222</f>
        <v>0</v>
      </c>
      <c r="E202" s="35">
        <f>E222</f>
        <v>0</v>
      </c>
      <c r="F202" s="35">
        <f>F222</f>
        <v>17353.36</v>
      </c>
      <c r="G202" s="27" t="e">
        <f t="shared" si="10"/>
        <v>#DIV/0!</v>
      </c>
      <c r="H202" s="30">
        <f t="shared" si="11"/>
        <v>0</v>
      </c>
    </row>
    <row r="203" spans="1:8" ht="12.75">
      <c r="A203" s="3" t="s">
        <v>345</v>
      </c>
      <c r="B203" s="3" t="s">
        <v>347</v>
      </c>
      <c r="C203" s="36"/>
      <c r="D203" s="34">
        <f>D223</f>
        <v>17283.92</v>
      </c>
      <c r="E203" s="34">
        <f>E223</f>
        <v>16542.08</v>
      </c>
      <c r="F203" s="36"/>
      <c r="G203" s="27">
        <f t="shared" si="10"/>
        <v>95.70791811116925</v>
      </c>
      <c r="H203" s="30">
        <f t="shared" si="11"/>
        <v>741.8399999999965</v>
      </c>
    </row>
    <row r="204" spans="1:8" ht="12.75">
      <c r="A204" s="23" t="s">
        <v>67</v>
      </c>
      <c r="B204" s="23" t="s">
        <v>68</v>
      </c>
      <c r="C204" s="31">
        <f>C206+C207+C208+C209</f>
        <v>23711521</v>
      </c>
      <c r="D204" s="31">
        <f>D206+D207+D208+D209+D205</f>
        <v>20024610.5</v>
      </c>
      <c r="E204" s="31">
        <f>E206+E207+E208+E209</f>
        <v>10547418.34</v>
      </c>
      <c r="F204" s="31">
        <f>F206+F207+F208+F209</f>
        <v>10626136.06</v>
      </c>
      <c r="G204" s="28">
        <f t="shared" si="10"/>
        <v>52.67227714616472</v>
      </c>
      <c r="H204" s="33">
        <f t="shared" si="11"/>
        <v>9477192.16</v>
      </c>
    </row>
    <row r="205" spans="1:8" ht="25.5">
      <c r="A205" s="13" t="s">
        <v>121</v>
      </c>
      <c r="B205" s="3" t="s">
        <v>342</v>
      </c>
      <c r="C205" s="31"/>
      <c r="D205" s="35">
        <v>100000</v>
      </c>
      <c r="E205" s="35"/>
      <c r="F205" s="31"/>
      <c r="G205" s="28"/>
      <c r="H205" s="33"/>
    </row>
    <row r="206" spans="1:8" ht="51">
      <c r="A206" s="17" t="s">
        <v>170</v>
      </c>
      <c r="B206" s="3" t="s">
        <v>208</v>
      </c>
      <c r="C206" s="3">
        <v>5860000</v>
      </c>
      <c r="D206" s="34">
        <v>5860000</v>
      </c>
      <c r="E206" s="34">
        <v>3081724.87</v>
      </c>
      <c r="F206" s="34">
        <v>2866925.85</v>
      </c>
      <c r="G206" s="27">
        <f>E206/D206*100</f>
        <v>52.589161604095565</v>
      </c>
      <c r="H206" s="30">
        <f>D206-E206</f>
        <v>2778275.13</v>
      </c>
    </row>
    <row r="207" spans="1:8" ht="12.75">
      <c r="A207" s="17" t="s">
        <v>172</v>
      </c>
      <c r="B207" s="3" t="s">
        <v>209</v>
      </c>
      <c r="C207" s="34">
        <v>20000</v>
      </c>
      <c r="D207" s="11">
        <v>220000</v>
      </c>
      <c r="E207" s="11">
        <v>0</v>
      </c>
      <c r="F207" s="34">
        <v>28000</v>
      </c>
      <c r="G207" s="27">
        <f t="shared" si="10"/>
        <v>0</v>
      </c>
      <c r="H207" s="30">
        <f t="shared" si="11"/>
        <v>220000</v>
      </c>
    </row>
    <row r="208" spans="1:8" ht="51">
      <c r="A208" s="17" t="s">
        <v>157</v>
      </c>
      <c r="B208" s="3" t="s">
        <v>210</v>
      </c>
      <c r="C208" s="34">
        <v>17131521</v>
      </c>
      <c r="D208" s="11">
        <v>12339610.5</v>
      </c>
      <c r="E208" s="3">
        <v>7365693.47</v>
      </c>
      <c r="F208" s="34">
        <v>7450974.21</v>
      </c>
      <c r="G208" s="27">
        <f t="shared" si="10"/>
        <v>59.69145841353745</v>
      </c>
      <c r="H208" s="30">
        <f t="shared" si="11"/>
        <v>4973917.03</v>
      </c>
    </row>
    <row r="209" spans="1:8" ht="12.75">
      <c r="A209" s="17" t="s">
        <v>159</v>
      </c>
      <c r="B209" s="3" t="s">
        <v>211</v>
      </c>
      <c r="C209" s="3">
        <v>700000</v>
      </c>
      <c r="D209" s="11">
        <v>1505000</v>
      </c>
      <c r="E209" s="11">
        <v>100000</v>
      </c>
      <c r="F209" s="34">
        <v>280236</v>
      </c>
      <c r="G209" s="27">
        <f t="shared" si="10"/>
        <v>6.64451827242525</v>
      </c>
      <c r="H209" s="30">
        <f t="shared" si="11"/>
        <v>1405000</v>
      </c>
    </row>
    <row r="210" spans="1:8" ht="12.75">
      <c r="A210" s="23" t="s">
        <v>69</v>
      </c>
      <c r="B210" s="23" t="s">
        <v>70</v>
      </c>
      <c r="C210" s="31">
        <f>C211+C212</f>
        <v>870000</v>
      </c>
      <c r="D210" s="31">
        <f>D211+D212</f>
        <v>870000</v>
      </c>
      <c r="E210" s="31">
        <f>E211+E212</f>
        <v>298063.8</v>
      </c>
      <c r="F210" s="31">
        <f>F211+F212</f>
        <v>415162.22</v>
      </c>
      <c r="G210" s="28">
        <f t="shared" si="10"/>
        <v>34.26020689655172</v>
      </c>
      <c r="H210" s="33">
        <f t="shared" si="11"/>
        <v>571936.2</v>
      </c>
    </row>
    <row r="211" spans="1:8" ht="51">
      <c r="A211" s="17" t="s">
        <v>170</v>
      </c>
      <c r="B211" s="3" t="s">
        <v>212</v>
      </c>
      <c r="C211" s="34">
        <v>850000</v>
      </c>
      <c r="D211" s="34">
        <v>850000</v>
      </c>
      <c r="E211" s="34">
        <v>298063.8</v>
      </c>
      <c r="F211" s="34">
        <v>395162.22</v>
      </c>
      <c r="G211" s="27">
        <f t="shared" si="10"/>
        <v>35.0663294117647</v>
      </c>
      <c r="H211" s="30">
        <f t="shared" si="11"/>
        <v>551936.2</v>
      </c>
    </row>
    <row r="212" spans="1:8" ht="12.75">
      <c r="A212" s="17" t="s">
        <v>172</v>
      </c>
      <c r="B212" s="3" t="s">
        <v>213</v>
      </c>
      <c r="C212" s="34">
        <v>20000</v>
      </c>
      <c r="D212" s="34">
        <v>20000</v>
      </c>
      <c r="E212" s="34">
        <v>0</v>
      </c>
      <c r="F212" s="34">
        <v>20000</v>
      </c>
      <c r="G212" s="27">
        <f aca="true" t="shared" si="19" ref="G212:G265">E212/D212*100</f>
        <v>0</v>
      </c>
      <c r="H212" s="30">
        <f aca="true" t="shared" si="20" ref="H212:H265">D212-E212</f>
        <v>20000</v>
      </c>
    </row>
    <row r="213" spans="1:8" ht="25.5">
      <c r="A213" s="24" t="s">
        <v>71</v>
      </c>
      <c r="B213" s="23" t="s">
        <v>72</v>
      </c>
      <c r="C213" s="31">
        <f>C214+C219+C215+C216+C217+C218+C220+C221+C222</f>
        <v>11761000</v>
      </c>
      <c r="D213" s="31">
        <f>D214+D219+D215+D216+D217+D218+D220+D221+D222+D223</f>
        <v>14652989.999999998</v>
      </c>
      <c r="E213" s="31">
        <f>E214+E219+E215+E216+E217+E218+E220+E221+E222+E223</f>
        <v>5654018.58</v>
      </c>
      <c r="F213" s="31">
        <f>F214+F219+F215+F216+F217+F218+F220+F221+F222+F223</f>
        <v>6164896.380000001</v>
      </c>
      <c r="G213" s="28">
        <f t="shared" si="19"/>
        <v>38.58610822774055</v>
      </c>
      <c r="H213" s="33">
        <f t="shared" si="20"/>
        <v>8998971.419999998</v>
      </c>
    </row>
    <row r="214" spans="1:8" ht="12.75">
      <c r="A214" s="17" t="s">
        <v>132</v>
      </c>
      <c r="B214" s="3" t="s">
        <v>214</v>
      </c>
      <c r="C214" s="34">
        <v>8224800</v>
      </c>
      <c r="D214" s="34">
        <v>8375254</v>
      </c>
      <c r="E214" s="34">
        <v>3863526.03</v>
      </c>
      <c r="F214" s="34">
        <v>4148716</v>
      </c>
      <c r="G214" s="27">
        <f t="shared" si="19"/>
        <v>46.130255034653274</v>
      </c>
      <c r="H214" s="30">
        <f t="shared" si="20"/>
        <v>4511727.970000001</v>
      </c>
    </row>
    <row r="215" spans="1:8" ht="25.5">
      <c r="A215" s="17" t="s">
        <v>186</v>
      </c>
      <c r="B215" s="3" t="s">
        <v>215</v>
      </c>
      <c r="C215" s="34">
        <v>3000</v>
      </c>
      <c r="D215" s="34">
        <v>3000</v>
      </c>
      <c r="E215" s="34">
        <v>287.5</v>
      </c>
      <c r="F215" s="34">
        <v>291.21</v>
      </c>
      <c r="G215" s="27">
        <f t="shared" si="19"/>
        <v>9.583333333333334</v>
      </c>
      <c r="H215" s="30">
        <f t="shared" si="20"/>
        <v>2712.5</v>
      </c>
    </row>
    <row r="216" spans="1:8" ht="38.25">
      <c r="A216" s="17" t="s">
        <v>188</v>
      </c>
      <c r="B216" s="3" t="s">
        <v>216</v>
      </c>
      <c r="C216" s="34">
        <v>2475200</v>
      </c>
      <c r="D216" s="34">
        <v>4611504.02</v>
      </c>
      <c r="E216" s="34">
        <v>1174080.33</v>
      </c>
      <c r="F216" s="34">
        <v>1517745.56</v>
      </c>
      <c r="G216" s="27">
        <f t="shared" si="19"/>
        <v>25.459813650991897</v>
      </c>
      <c r="H216" s="30">
        <f t="shared" si="20"/>
        <v>3437423.6899999995</v>
      </c>
    </row>
    <row r="217" spans="1:8" ht="12.75">
      <c r="A217" s="3" t="s">
        <v>114</v>
      </c>
      <c r="B217" s="3" t="s">
        <v>217</v>
      </c>
      <c r="C217" s="34">
        <v>675000</v>
      </c>
      <c r="D217" s="34">
        <v>792668.2</v>
      </c>
      <c r="E217" s="34">
        <v>311923.7</v>
      </c>
      <c r="F217" s="34">
        <v>256613.07</v>
      </c>
      <c r="G217" s="27">
        <f t="shared" si="19"/>
        <v>39.35110554453932</v>
      </c>
      <c r="H217" s="30">
        <f t="shared" si="20"/>
        <v>480744.49999999994</v>
      </c>
    </row>
    <row r="218" spans="1:8" ht="38.25">
      <c r="A218" s="17" t="s">
        <v>220</v>
      </c>
      <c r="B218" s="3" t="s">
        <v>219</v>
      </c>
      <c r="C218" s="34">
        <v>2000</v>
      </c>
      <c r="D218" s="34">
        <v>2000</v>
      </c>
      <c r="E218" s="34">
        <v>0</v>
      </c>
      <c r="F218" s="34">
        <v>0</v>
      </c>
      <c r="G218" s="27">
        <f t="shared" si="19"/>
        <v>0</v>
      </c>
      <c r="H218" s="30">
        <f t="shared" si="20"/>
        <v>2000</v>
      </c>
    </row>
    <row r="219" spans="1:8" ht="12.75">
      <c r="A219" s="3" t="s">
        <v>116</v>
      </c>
      <c r="B219" s="3" t="s">
        <v>218</v>
      </c>
      <c r="C219" s="34">
        <v>199000</v>
      </c>
      <c r="D219" s="34">
        <v>263115.12</v>
      </c>
      <c r="E219" s="34">
        <v>79219.06</v>
      </c>
      <c r="F219" s="34">
        <v>92753.57</v>
      </c>
      <c r="G219" s="27">
        <f t="shared" si="19"/>
        <v>30.108136696971272</v>
      </c>
      <c r="H219" s="30">
        <f t="shared" si="20"/>
        <v>183896.06</v>
      </c>
    </row>
    <row r="220" spans="1:8" ht="25.5">
      <c r="A220" s="13" t="s">
        <v>119</v>
      </c>
      <c r="B220" s="3" t="s">
        <v>221</v>
      </c>
      <c r="C220" s="3">
        <v>130000</v>
      </c>
      <c r="D220" s="34">
        <v>399012.66</v>
      </c>
      <c r="E220" s="34">
        <v>59779.45</v>
      </c>
      <c r="F220" s="34">
        <v>0</v>
      </c>
      <c r="G220" s="27">
        <f t="shared" si="19"/>
        <v>14.981842932001205</v>
      </c>
      <c r="H220" s="30">
        <f t="shared" si="20"/>
        <v>339233.20999999996</v>
      </c>
    </row>
    <row r="221" spans="1:8" ht="25.5">
      <c r="A221" s="13" t="s">
        <v>121</v>
      </c>
      <c r="B221" s="3" t="s">
        <v>222</v>
      </c>
      <c r="C221" s="3">
        <v>42000</v>
      </c>
      <c r="D221" s="34">
        <v>189152.08</v>
      </c>
      <c r="E221" s="34">
        <v>148660.43</v>
      </c>
      <c r="F221" s="34">
        <v>131423.61</v>
      </c>
      <c r="G221" s="27">
        <f t="shared" si="19"/>
        <v>78.59307177589588</v>
      </c>
      <c r="H221" s="30">
        <f t="shared" si="20"/>
        <v>40491.649999999994</v>
      </c>
    </row>
    <row r="222" spans="1:8" ht="12.75">
      <c r="A222" s="3" t="s">
        <v>125</v>
      </c>
      <c r="B222" s="3" t="s">
        <v>223</v>
      </c>
      <c r="C222" s="3">
        <v>10000</v>
      </c>
      <c r="D222" s="34"/>
      <c r="E222" s="34"/>
      <c r="F222" s="34">
        <v>17353.36</v>
      </c>
      <c r="G222" s="27" t="e">
        <f t="shared" si="19"/>
        <v>#DIV/0!</v>
      </c>
      <c r="H222" s="30">
        <f t="shared" si="20"/>
        <v>0</v>
      </c>
    </row>
    <row r="223" spans="1:8" ht="12.75">
      <c r="A223" s="3" t="s">
        <v>345</v>
      </c>
      <c r="B223" s="3" t="s">
        <v>346</v>
      </c>
      <c r="C223" s="3"/>
      <c r="D223" s="34">
        <v>17283.92</v>
      </c>
      <c r="E223" s="34">
        <v>16542.08</v>
      </c>
      <c r="F223" s="34"/>
      <c r="G223" s="27">
        <f t="shared" si="19"/>
        <v>95.70791811116925</v>
      </c>
      <c r="H223" s="30">
        <f t="shared" si="20"/>
        <v>741.8399999999965</v>
      </c>
    </row>
    <row r="224" spans="1:8" ht="12.75">
      <c r="A224" s="1" t="s">
        <v>73</v>
      </c>
      <c r="B224" s="1" t="s">
        <v>74</v>
      </c>
      <c r="C224" s="33">
        <f aca="true" t="shared" si="21" ref="C224:F225">C225</f>
        <v>80000</v>
      </c>
      <c r="D224" s="33">
        <f t="shared" si="21"/>
        <v>1211940</v>
      </c>
      <c r="E224" s="33">
        <f t="shared" si="21"/>
        <v>26000</v>
      </c>
      <c r="F224" s="33">
        <f t="shared" si="21"/>
        <v>16000</v>
      </c>
      <c r="G224" s="28">
        <f t="shared" si="19"/>
        <v>2.1453207254484545</v>
      </c>
      <c r="H224" s="33">
        <f t="shared" si="20"/>
        <v>1185940</v>
      </c>
    </row>
    <row r="225" spans="1:8" ht="12.75">
      <c r="A225" s="23" t="s">
        <v>75</v>
      </c>
      <c r="B225" s="23" t="s">
        <v>76</v>
      </c>
      <c r="C225" s="31">
        <f t="shared" si="21"/>
        <v>80000</v>
      </c>
      <c r="D225" s="31">
        <f>D226+D227</f>
        <v>1211940</v>
      </c>
      <c r="E225" s="31">
        <f t="shared" si="21"/>
        <v>26000</v>
      </c>
      <c r="F225" s="31">
        <f t="shared" si="21"/>
        <v>16000</v>
      </c>
      <c r="G225" s="28">
        <f t="shared" si="19"/>
        <v>2.1453207254484545</v>
      </c>
      <c r="H225" s="33">
        <f t="shared" si="20"/>
        <v>1185940</v>
      </c>
    </row>
    <row r="226" spans="1:8" ht="25.5">
      <c r="A226" s="13" t="s">
        <v>121</v>
      </c>
      <c r="B226" s="3" t="s">
        <v>237</v>
      </c>
      <c r="C226" s="36">
        <v>80000</v>
      </c>
      <c r="D226" s="35">
        <v>811940</v>
      </c>
      <c r="E226" s="35">
        <v>26000</v>
      </c>
      <c r="F226" s="34">
        <v>16000</v>
      </c>
      <c r="G226" s="27">
        <f>E226/D226*100</f>
        <v>3.202207059634948</v>
      </c>
      <c r="H226" s="30">
        <f>D226-E226</f>
        <v>785940</v>
      </c>
    </row>
    <row r="227" spans="1:8" ht="38.25">
      <c r="A227" s="17" t="s">
        <v>164</v>
      </c>
      <c r="B227" s="3" t="s">
        <v>361</v>
      </c>
      <c r="C227" s="36"/>
      <c r="D227" s="35">
        <v>400000</v>
      </c>
      <c r="E227" s="35"/>
      <c r="F227" s="35"/>
      <c r="G227" s="27"/>
      <c r="H227" s="30"/>
    </row>
    <row r="228" spans="1:8" ht="12.75">
      <c r="A228" s="1" t="s">
        <v>77</v>
      </c>
      <c r="B228" s="1" t="s">
        <v>78</v>
      </c>
      <c r="C228" s="33">
        <f>C229+C231+C232+C230+C233+C234</f>
        <v>33259945</v>
      </c>
      <c r="D228" s="33">
        <f>D229+D231+D232+D230+D233+D234</f>
        <v>37283594.78</v>
      </c>
      <c r="E228" s="33">
        <f>E229+E231+E232+E230+E233+E234</f>
        <v>11836493.6</v>
      </c>
      <c r="F228" s="33">
        <f>F229+F231+F232+F230+F233+F234</f>
        <v>14329949.24</v>
      </c>
      <c r="G228" s="28">
        <f t="shared" si="19"/>
        <v>31.747189802495758</v>
      </c>
      <c r="H228" s="33">
        <f t="shared" si="20"/>
        <v>25447101.18</v>
      </c>
    </row>
    <row r="229" spans="1:8" ht="12.75">
      <c r="A229" s="17" t="s">
        <v>238</v>
      </c>
      <c r="B229" s="3" t="s">
        <v>250</v>
      </c>
      <c r="C229" s="35">
        <f>C236</f>
        <v>1015845</v>
      </c>
      <c r="D229" s="35">
        <f>D236</f>
        <v>1045094.78</v>
      </c>
      <c r="E229" s="35">
        <f>E236</f>
        <v>468349.92</v>
      </c>
      <c r="F229" s="35">
        <f>F236</f>
        <v>270597.51</v>
      </c>
      <c r="G229" s="27">
        <f t="shared" si="19"/>
        <v>44.81410958726633</v>
      </c>
      <c r="H229" s="30">
        <f t="shared" si="20"/>
        <v>576744.8600000001</v>
      </c>
    </row>
    <row r="230" spans="1:8" ht="25.5">
      <c r="A230" s="17" t="s">
        <v>244</v>
      </c>
      <c r="B230" s="3" t="s">
        <v>251</v>
      </c>
      <c r="C230" s="35">
        <f>C241</f>
        <v>10669100</v>
      </c>
      <c r="D230" s="35">
        <f>D241</f>
        <v>10669100</v>
      </c>
      <c r="E230" s="35">
        <f>E241</f>
        <v>3795474.38</v>
      </c>
      <c r="F230" s="35">
        <f>F241</f>
        <v>4114396.72</v>
      </c>
      <c r="G230" s="27">
        <f>E230/D230*100</f>
        <v>35.574456889522075</v>
      </c>
      <c r="H230" s="30">
        <f>D230-E230</f>
        <v>6873625.62</v>
      </c>
    </row>
    <row r="231" spans="1:8" ht="38.25">
      <c r="A231" s="17" t="s">
        <v>240</v>
      </c>
      <c r="B231" s="3" t="s">
        <v>252</v>
      </c>
      <c r="C231" s="35">
        <f aca="true" t="shared" si="22" ref="C231:E232">C238</f>
        <v>11402100</v>
      </c>
      <c r="D231" s="35">
        <f t="shared" si="22"/>
        <v>11632100</v>
      </c>
      <c r="E231" s="35">
        <f t="shared" si="22"/>
        <v>6135032.27</v>
      </c>
      <c r="F231" s="35">
        <f>F238</f>
        <v>6788299.08</v>
      </c>
      <c r="G231" s="27">
        <f t="shared" si="19"/>
        <v>52.74225866352593</v>
      </c>
      <c r="H231" s="30">
        <f t="shared" si="20"/>
        <v>5497067.73</v>
      </c>
    </row>
    <row r="232" spans="1:8" ht="12.75">
      <c r="A232" s="3" t="s">
        <v>242</v>
      </c>
      <c r="B232" s="3" t="s">
        <v>253</v>
      </c>
      <c r="C232" s="35">
        <f t="shared" si="22"/>
        <v>5063200</v>
      </c>
      <c r="D232" s="35">
        <f t="shared" si="22"/>
        <v>8667600</v>
      </c>
      <c r="E232" s="35">
        <f t="shared" si="22"/>
        <v>0</v>
      </c>
      <c r="F232" s="35">
        <f>F239</f>
        <v>0</v>
      </c>
      <c r="G232" s="27">
        <f t="shared" si="19"/>
        <v>0</v>
      </c>
      <c r="H232" s="30">
        <f t="shared" si="20"/>
        <v>8667600</v>
      </c>
    </row>
    <row r="233" spans="1:8" ht="25.5">
      <c r="A233" s="17" t="s">
        <v>246</v>
      </c>
      <c r="B233" s="3" t="s">
        <v>254</v>
      </c>
      <c r="C233" s="35">
        <f aca="true" t="shared" si="23" ref="C233:E234">C242</f>
        <v>1384200</v>
      </c>
      <c r="D233" s="35">
        <f t="shared" si="23"/>
        <v>1544200</v>
      </c>
      <c r="E233" s="35">
        <f t="shared" si="23"/>
        <v>67750</v>
      </c>
      <c r="F233" s="35">
        <f>F242</f>
        <v>1564488.4</v>
      </c>
      <c r="G233" s="27">
        <f t="shared" si="19"/>
        <v>4.387385053749514</v>
      </c>
      <c r="H233" s="30">
        <f t="shared" si="20"/>
        <v>1476450</v>
      </c>
    </row>
    <row r="234" spans="1:8" ht="12.75">
      <c r="A234" s="3" t="s">
        <v>248</v>
      </c>
      <c r="B234" s="3" t="s">
        <v>255</v>
      </c>
      <c r="C234" s="35">
        <f t="shared" si="23"/>
        <v>3725500</v>
      </c>
      <c r="D234" s="35">
        <f t="shared" si="23"/>
        <v>3725500</v>
      </c>
      <c r="E234" s="35">
        <f t="shared" si="23"/>
        <v>1369887.03</v>
      </c>
      <c r="F234" s="35">
        <f>F243</f>
        <v>1592167.53</v>
      </c>
      <c r="G234" s="27">
        <f t="shared" si="19"/>
        <v>36.77055509327607</v>
      </c>
      <c r="H234" s="30">
        <f t="shared" si="20"/>
        <v>2355612.9699999997</v>
      </c>
    </row>
    <row r="235" spans="1:8" ht="12.75">
      <c r="A235" s="23" t="s">
        <v>79</v>
      </c>
      <c r="B235" s="23" t="s">
        <v>80</v>
      </c>
      <c r="C235" s="31">
        <f>C236</f>
        <v>1015845</v>
      </c>
      <c r="D235" s="31">
        <f>D236</f>
        <v>1045094.78</v>
      </c>
      <c r="E235" s="31">
        <f>E236</f>
        <v>468349.92</v>
      </c>
      <c r="F235" s="31">
        <f>F236</f>
        <v>270597.51</v>
      </c>
      <c r="G235" s="28">
        <f t="shared" si="19"/>
        <v>44.81410958726633</v>
      </c>
      <c r="H235" s="33">
        <f t="shared" si="20"/>
        <v>576744.8600000001</v>
      </c>
    </row>
    <row r="236" spans="1:8" ht="12.75">
      <c r="A236" s="17" t="s">
        <v>238</v>
      </c>
      <c r="B236" s="3" t="s">
        <v>239</v>
      </c>
      <c r="C236" s="3">
        <v>1015845</v>
      </c>
      <c r="D236" s="34">
        <v>1045094.78</v>
      </c>
      <c r="E236" s="34">
        <v>468349.92</v>
      </c>
      <c r="F236" s="34">
        <v>270597.51</v>
      </c>
      <c r="G236" s="27">
        <f t="shared" si="19"/>
        <v>44.81410958726633</v>
      </c>
      <c r="H236" s="30">
        <f t="shared" si="20"/>
        <v>576744.8600000001</v>
      </c>
    </row>
    <row r="237" spans="1:8" ht="12.75">
      <c r="A237" s="23" t="s">
        <v>81</v>
      </c>
      <c r="B237" s="23" t="s">
        <v>82</v>
      </c>
      <c r="C237" s="31">
        <f>C239+C238</f>
        <v>16465300</v>
      </c>
      <c r="D237" s="31">
        <f>D239+D238</f>
        <v>20299700</v>
      </c>
      <c r="E237" s="31">
        <f>E239+E238</f>
        <v>6135032.27</v>
      </c>
      <c r="F237" s="31">
        <f>F239+F238</f>
        <v>6788299.08</v>
      </c>
      <c r="G237" s="28">
        <f t="shared" si="19"/>
        <v>30.222280477051385</v>
      </c>
      <c r="H237" s="33">
        <f t="shared" si="20"/>
        <v>14164667.73</v>
      </c>
    </row>
    <row r="238" spans="1:8" ht="38.25">
      <c r="A238" s="17" t="s">
        <v>240</v>
      </c>
      <c r="B238" s="3" t="s">
        <v>241</v>
      </c>
      <c r="C238" s="35">
        <v>11402100</v>
      </c>
      <c r="D238" s="35">
        <v>11632100</v>
      </c>
      <c r="E238" s="35">
        <v>6135032.27</v>
      </c>
      <c r="F238" s="34">
        <v>6788299.08</v>
      </c>
      <c r="G238" s="27">
        <f>E238/D238*100</f>
        <v>52.74225866352593</v>
      </c>
      <c r="H238" s="30">
        <f>D238-E238</f>
        <v>5497067.73</v>
      </c>
    </row>
    <row r="239" spans="1:8" ht="12.75">
      <c r="A239" s="3" t="s">
        <v>242</v>
      </c>
      <c r="B239" s="3" t="s">
        <v>243</v>
      </c>
      <c r="C239" s="3">
        <v>5063200</v>
      </c>
      <c r="D239" s="34">
        <v>8667600</v>
      </c>
      <c r="E239" s="34">
        <v>0</v>
      </c>
      <c r="F239" s="34">
        <v>0</v>
      </c>
      <c r="G239" s="27">
        <f t="shared" si="19"/>
        <v>0</v>
      </c>
      <c r="H239" s="30">
        <f t="shared" si="20"/>
        <v>8667600</v>
      </c>
    </row>
    <row r="240" spans="1:8" ht="12.75">
      <c r="A240" s="23" t="s">
        <v>83</v>
      </c>
      <c r="B240" s="23" t="s">
        <v>84</v>
      </c>
      <c r="C240" s="31">
        <f>C241+C242+C243</f>
        <v>15778800</v>
      </c>
      <c r="D240" s="31">
        <f>D241+D242+D243</f>
        <v>15938800</v>
      </c>
      <c r="E240" s="31">
        <f>E241+E242+E243</f>
        <v>5233111.41</v>
      </c>
      <c r="F240" s="31">
        <f>F241+F242+F243</f>
        <v>7271052.65</v>
      </c>
      <c r="G240" s="28">
        <f t="shared" si="19"/>
        <v>32.83253074259041</v>
      </c>
      <c r="H240" s="33">
        <f t="shared" si="20"/>
        <v>10705688.59</v>
      </c>
    </row>
    <row r="241" spans="1:8" ht="25.5">
      <c r="A241" s="17" t="s">
        <v>244</v>
      </c>
      <c r="B241" s="3" t="s">
        <v>245</v>
      </c>
      <c r="C241" s="34">
        <v>10669100</v>
      </c>
      <c r="D241" s="34">
        <v>10669100</v>
      </c>
      <c r="E241" s="34">
        <v>3795474.38</v>
      </c>
      <c r="F241" s="34">
        <v>4114396.72</v>
      </c>
      <c r="G241" s="27">
        <f t="shared" si="19"/>
        <v>35.574456889522075</v>
      </c>
      <c r="H241" s="30">
        <f t="shared" si="20"/>
        <v>6873625.62</v>
      </c>
    </row>
    <row r="242" spans="1:8" ht="25.5">
      <c r="A242" s="17" t="s">
        <v>246</v>
      </c>
      <c r="B242" s="3" t="s">
        <v>247</v>
      </c>
      <c r="C242" s="34">
        <v>1384200</v>
      </c>
      <c r="D242" s="34">
        <v>1544200</v>
      </c>
      <c r="E242" s="34">
        <v>67750</v>
      </c>
      <c r="F242" s="34">
        <v>1564488.4</v>
      </c>
      <c r="G242" s="27">
        <f t="shared" si="19"/>
        <v>4.387385053749514</v>
      </c>
      <c r="H242" s="30">
        <f t="shared" si="20"/>
        <v>1476450</v>
      </c>
    </row>
    <row r="243" spans="1:8" ht="12.75">
      <c r="A243" s="3" t="s">
        <v>248</v>
      </c>
      <c r="B243" s="3" t="s">
        <v>249</v>
      </c>
      <c r="C243" s="3">
        <v>3725500</v>
      </c>
      <c r="D243" s="34">
        <v>3725500</v>
      </c>
      <c r="E243" s="34">
        <v>1369887.03</v>
      </c>
      <c r="F243" s="34">
        <v>1592167.53</v>
      </c>
      <c r="G243" s="27">
        <f t="shared" si="19"/>
        <v>36.77055509327607</v>
      </c>
      <c r="H243" s="30">
        <f t="shared" si="20"/>
        <v>2355612.9699999997</v>
      </c>
    </row>
    <row r="244" spans="1:8" ht="12.75">
      <c r="A244" s="1" t="s">
        <v>85</v>
      </c>
      <c r="B244" s="1" t="s">
        <v>86</v>
      </c>
      <c r="C244" s="33">
        <f>C245+C249+C251+C246+C247+C248</f>
        <v>7870000</v>
      </c>
      <c r="D244" s="33">
        <f>D245+D249+D251+D246+D247+D248+D250</f>
        <v>8076895</v>
      </c>
      <c r="E244" s="33">
        <f>E245+E249+E251+E246+E247+E248+E250</f>
        <v>2960899.6</v>
      </c>
      <c r="F244" s="33">
        <f>F245+F249+F251+F246+F247+F248+F250</f>
        <v>3049465.8199999994</v>
      </c>
      <c r="G244" s="28">
        <f t="shared" si="19"/>
        <v>36.65888438564572</v>
      </c>
      <c r="H244" s="33">
        <f t="shared" si="20"/>
        <v>5115995.4</v>
      </c>
    </row>
    <row r="245" spans="1:8" ht="12.75">
      <c r="A245" s="3" t="s">
        <v>114</v>
      </c>
      <c r="B245" s="3" t="s">
        <v>279</v>
      </c>
      <c r="C245" s="35">
        <f aca="true" t="shared" si="24" ref="C245:E247">C259</f>
        <v>744000</v>
      </c>
      <c r="D245" s="35">
        <f t="shared" si="24"/>
        <v>744000</v>
      </c>
      <c r="E245" s="35">
        <f t="shared" si="24"/>
        <v>241837.01</v>
      </c>
      <c r="F245" s="35">
        <f>F259</f>
        <v>339465.35</v>
      </c>
      <c r="G245" s="27">
        <f t="shared" si="19"/>
        <v>32.504974462365595</v>
      </c>
      <c r="H245" s="30">
        <f t="shared" si="20"/>
        <v>502162.99</v>
      </c>
    </row>
    <row r="246" spans="1:8" ht="38.25">
      <c r="A246" s="17" t="s">
        <v>220</v>
      </c>
      <c r="B246" s="3" t="s">
        <v>280</v>
      </c>
      <c r="C246" s="35">
        <f t="shared" si="24"/>
        <v>2000</v>
      </c>
      <c r="D246" s="35">
        <f t="shared" si="24"/>
        <v>2000</v>
      </c>
      <c r="E246" s="35">
        <f t="shared" si="24"/>
        <v>0</v>
      </c>
      <c r="F246" s="35">
        <f>F260</f>
        <v>0</v>
      </c>
      <c r="G246" s="27">
        <f t="shared" si="19"/>
        <v>0</v>
      </c>
      <c r="H246" s="30">
        <f t="shared" si="20"/>
        <v>2000</v>
      </c>
    </row>
    <row r="247" spans="1:8" ht="12.75">
      <c r="A247" s="3" t="s">
        <v>116</v>
      </c>
      <c r="B247" s="3" t="s">
        <v>281</v>
      </c>
      <c r="C247" s="35">
        <f t="shared" si="24"/>
        <v>225000</v>
      </c>
      <c r="D247" s="35">
        <f t="shared" si="24"/>
        <v>225000</v>
      </c>
      <c r="E247" s="35">
        <f t="shared" si="24"/>
        <v>51471</v>
      </c>
      <c r="F247" s="35">
        <f>F261</f>
        <v>132502.82</v>
      </c>
      <c r="G247" s="27">
        <f t="shared" si="19"/>
        <v>22.875999999999998</v>
      </c>
      <c r="H247" s="30">
        <f t="shared" si="20"/>
        <v>173529</v>
      </c>
    </row>
    <row r="248" spans="1:8" ht="25.5">
      <c r="A248" s="13" t="s">
        <v>121</v>
      </c>
      <c r="B248" s="3" t="s">
        <v>282</v>
      </c>
      <c r="C248" s="35">
        <f>C253+C257+C262</f>
        <v>1212000</v>
      </c>
      <c r="D248" s="35">
        <f>D253+D257+D262</f>
        <v>1238700</v>
      </c>
      <c r="E248" s="35">
        <f>E253+E257+E262</f>
        <v>353564.02999999997</v>
      </c>
      <c r="F248" s="35">
        <f>F253+F257+F262</f>
        <v>595246.47</v>
      </c>
      <c r="G248" s="27">
        <f t="shared" si="19"/>
        <v>28.543152498587226</v>
      </c>
      <c r="H248" s="30">
        <f t="shared" si="20"/>
        <v>885135.97</v>
      </c>
    </row>
    <row r="249" spans="1:8" ht="51">
      <c r="A249" s="17" t="s">
        <v>157</v>
      </c>
      <c r="B249" s="3" t="s">
        <v>283</v>
      </c>
      <c r="C249" s="35">
        <f>C254</f>
        <v>5685000</v>
      </c>
      <c r="D249" s="35">
        <f>D254</f>
        <v>5678000</v>
      </c>
      <c r="E249" s="35">
        <f>E254</f>
        <v>2132043.93</v>
      </c>
      <c r="F249" s="35">
        <f>F254</f>
        <v>1972251.18</v>
      </c>
      <c r="G249" s="27">
        <f t="shared" si="19"/>
        <v>37.54920623458965</v>
      </c>
      <c r="H249" s="30">
        <f t="shared" si="20"/>
        <v>3545956.07</v>
      </c>
    </row>
    <row r="250" spans="1:8" ht="12.75">
      <c r="A250" s="17" t="s">
        <v>159</v>
      </c>
      <c r="B250" s="3" t="s">
        <v>363</v>
      </c>
      <c r="C250" s="35"/>
      <c r="D250" s="35">
        <f>D255</f>
        <v>187195</v>
      </c>
      <c r="E250" s="35">
        <f>E255</f>
        <v>180195</v>
      </c>
      <c r="F250" s="35">
        <f>F255</f>
        <v>8500</v>
      </c>
      <c r="G250" s="27"/>
      <c r="H250" s="30"/>
    </row>
    <row r="251" spans="1:8" ht="12.75">
      <c r="A251" s="3" t="s">
        <v>125</v>
      </c>
      <c r="B251" s="3" t="s">
        <v>284</v>
      </c>
      <c r="C251" s="35">
        <f>C263</f>
        <v>2000</v>
      </c>
      <c r="D251" s="35">
        <f>D263</f>
        <v>2000</v>
      </c>
      <c r="E251" s="35">
        <f>E263</f>
        <v>1788.63</v>
      </c>
      <c r="F251" s="35">
        <f>F263</f>
        <v>1500</v>
      </c>
      <c r="G251" s="27">
        <f t="shared" si="19"/>
        <v>89.43150000000001</v>
      </c>
      <c r="H251" s="30">
        <f t="shared" si="20"/>
        <v>211.3699999999999</v>
      </c>
    </row>
    <row r="252" spans="1:8" ht="12.75">
      <c r="A252" s="23" t="s">
        <v>87</v>
      </c>
      <c r="B252" s="23" t="s">
        <v>88</v>
      </c>
      <c r="C252" s="31">
        <f>C253+C254</f>
        <v>6440000</v>
      </c>
      <c r="D252" s="31">
        <f>D253+D254+D255</f>
        <v>6620195</v>
      </c>
      <c r="E252" s="31">
        <f>E253+E254+E255</f>
        <v>2476615.73</v>
      </c>
      <c r="F252" s="31">
        <f>F253+F254+F255</f>
        <v>2350069.5</v>
      </c>
      <c r="G252" s="28">
        <f t="shared" si="19"/>
        <v>37.41001178968293</v>
      </c>
      <c r="H252" s="33">
        <f t="shared" si="20"/>
        <v>4143579.27</v>
      </c>
    </row>
    <row r="253" spans="1:8" ht="25.5">
      <c r="A253" s="13" t="s">
        <v>121</v>
      </c>
      <c r="B253" s="3" t="s">
        <v>256</v>
      </c>
      <c r="C253" s="3">
        <v>755000</v>
      </c>
      <c r="D253" s="34">
        <v>755000</v>
      </c>
      <c r="E253" s="34">
        <v>164376.8</v>
      </c>
      <c r="F253" s="34">
        <v>369318.32</v>
      </c>
      <c r="G253" s="27">
        <f t="shared" si="19"/>
        <v>21.771761589403972</v>
      </c>
      <c r="H253" s="30">
        <f t="shared" si="20"/>
        <v>590623.2</v>
      </c>
    </row>
    <row r="254" spans="1:8" ht="51">
      <c r="A254" s="17" t="s">
        <v>157</v>
      </c>
      <c r="B254" s="3" t="s">
        <v>257</v>
      </c>
      <c r="C254" s="3">
        <v>5685000</v>
      </c>
      <c r="D254" s="34">
        <v>5678000</v>
      </c>
      <c r="E254" s="34">
        <v>2132043.93</v>
      </c>
      <c r="F254" s="34">
        <v>1972251.18</v>
      </c>
      <c r="G254" s="27">
        <f t="shared" si="19"/>
        <v>37.54920623458965</v>
      </c>
      <c r="H254" s="30">
        <f t="shared" si="20"/>
        <v>3545956.07</v>
      </c>
    </row>
    <row r="255" spans="1:8" ht="12.75">
      <c r="A255" s="17" t="s">
        <v>159</v>
      </c>
      <c r="B255" s="3" t="s">
        <v>362</v>
      </c>
      <c r="C255" s="3"/>
      <c r="D255" s="34">
        <v>187195</v>
      </c>
      <c r="E255" s="34">
        <v>180195</v>
      </c>
      <c r="F255" s="34">
        <v>8500</v>
      </c>
      <c r="G255" s="27"/>
      <c r="H255" s="30"/>
    </row>
    <row r="256" spans="1:8" ht="12.75">
      <c r="A256" s="23" t="s">
        <v>89</v>
      </c>
      <c r="B256" s="23" t="s">
        <v>90</v>
      </c>
      <c r="C256" s="31">
        <f>C257</f>
        <v>200000</v>
      </c>
      <c r="D256" s="31">
        <f>D257</f>
        <v>200000</v>
      </c>
      <c r="E256" s="31">
        <f>E257</f>
        <v>122165</v>
      </c>
      <c r="F256" s="31">
        <f>F257</f>
        <v>132902.31</v>
      </c>
      <c r="G256" s="28">
        <f t="shared" si="19"/>
        <v>61.082499999999996</v>
      </c>
      <c r="H256" s="33">
        <f t="shared" si="20"/>
        <v>77835</v>
      </c>
    </row>
    <row r="257" spans="1:8" ht="25.5">
      <c r="A257" s="13" t="s">
        <v>121</v>
      </c>
      <c r="B257" s="3" t="s">
        <v>258</v>
      </c>
      <c r="C257" s="3">
        <v>200000</v>
      </c>
      <c r="D257" s="34">
        <v>200000</v>
      </c>
      <c r="E257" s="34">
        <v>122165</v>
      </c>
      <c r="F257" s="34">
        <v>132902.31</v>
      </c>
      <c r="G257" s="27">
        <f>E257/D257*100</f>
        <v>61.082499999999996</v>
      </c>
      <c r="H257" s="30">
        <f>D257-E257</f>
        <v>77835</v>
      </c>
    </row>
    <row r="258" spans="1:8" ht="25.5">
      <c r="A258" s="24" t="s">
        <v>91</v>
      </c>
      <c r="B258" s="23" t="s">
        <v>92</v>
      </c>
      <c r="C258" s="31">
        <f>C259+C263+C260+C261+C262</f>
        <v>1230000</v>
      </c>
      <c r="D258" s="31">
        <f>D259+D263+D260+D261+D262</f>
        <v>1256700</v>
      </c>
      <c r="E258" s="31">
        <f>E259+E263+E260+E261+E262</f>
        <v>362118.87</v>
      </c>
      <c r="F258" s="31">
        <f>F259+F263+F260+F261+F262</f>
        <v>566494.01</v>
      </c>
      <c r="G258" s="28">
        <f t="shared" si="19"/>
        <v>28.815060873716874</v>
      </c>
      <c r="H258" s="33">
        <f t="shared" si="20"/>
        <v>894581.13</v>
      </c>
    </row>
    <row r="259" spans="1:8" ht="12.75">
      <c r="A259" s="3" t="s">
        <v>114</v>
      </c>
      <c r="B259" s="3" t="s">
        <v>259</v>
      </c>
      <c r="C259" s="34">
        <v>744000</v>
      </c>
      <c r="D259" s="34">
        <v>744000</v>
      </c>
      <c r="E259" s="34">
        <v>241837.01</v>
      </c>
      <c r="F259" s="34">
        <v>339465.35</v>
      </c>
      <c r="G259" s="27">
        <f t="shared" si="19"/>
        <v>32.504974462365595</v>
      </c>
      <c r="H259" s="30">
        <f t="shared" si="20"/>
        <v>502162.99</v>
      </c>
    </row>
    <row r="260" spans="1:8" ht="38.25">
      <c r="A260" s="17" t="s">
        <v>220</v>
      </c>
      <c r="B260" s="3" t="s">
        <v>260</v>
      </c>
      <c r="C260" s="34">
        <v>2000</v>
      </c>
      <c r="D260" s="34">
        <v>2000</v>
      </c>
      <c r="E260" s="34">
        <v>0</v>
      </c>
      <c r="F260" s="34">
        <v>0</v>
      </c>
      <c r="G260" s="27">
        <f t="shared" si="19"/>
        <v>0</v>
      </c>
      <c r="H260" s="30">
        <f t="shared" si="20"/>
        <v>2000</v>
      </c>
    </row>
    <row r="261" spans="1:8" ht="12.75">
      <c r="A261" s="3" t="s">
        <v>116</v>
      </c>
      <c r="B261" s="3" t="s">
        <v>261</v>
      </c>
      <c r="C261" s="34">
        <v>225000</v>
      </c>
      <c r="D261" s="34">
        <v>225000</v>
      </c>
      <c r="E261" s="34">
        <v>51471</v>
      </c>
      <c r="F261" s="34">
        <v>132502.82</v>
      </c>
      <c r="G261" s="27">
        <f t="shared" si="19"/>
        <v>22.875999999999998</v>
      </c>
      <c r="H261" s="30">
        <f t="shared" si="20"/>
        <v>173529</v>
      </c>
    </row>
    <row r="262" spans="1:8" ht="25.5">
      <c r="A262" s="13" t="s">
        <v>121</v>
      </c>
      <c r="B262" s="3" t="s">
        <v>262</v>
      </c>
      <c r="C262" s="34">
        <v>257000</v>
      </c>
      <c r="D262" s="34">
        <v>283700</v>
      </c>
      <c r="E262" s="34">
        <v>67022.23</v>
      </c>
      <c r="F262" s="34">
        <v>93025.84</v>
      </c>
      <c r="G262" s="27">
        <f t="shared" si="19"/>
        <v>23.62433204088826</v>
      </c>
      <c r="H262" s="30">
        <f t="shared" si="20"/>
        <v>216677.77000000002</v>
      </c>
    </row>
    <row r="263" spans="1:8" ht="12.75">
      <c r="A263" s="3" t="s">
        <v>125</v>
      </c>
      <c r="B263" s="3" t="s">
        <v>263</v>
      </c>
      <c r="C263" s="34">
        <v>2000</v>
      </c>
      <c r="D263" s="34">
        <v>2000</v>
      </c>
      <c r="E263" s="34">
        <v>1788.63</v>
      </c>
      <c r="F263" s="34">
        <v>1500</v>
      </c>
      <c r="G263" s="27">
        <f t="shared" si="19"/>
        <v>89.43150000000001</v>
      </c>
      <c r="H263" s="30">
        <f t="shared" si="20"/>
        <v>211.3699999999999</v>
      </c>
    </row>
    <row r="264" spans="1:8" ht="12.75">
      <c r="A264" s="1" t="s">
        <v>93</v>
      </c>
      <c r="B264" s="1" t="s">
        <v>94</v>
      </c>
      <c r="C264" s="33">
        <f aca="true" t="shared" si="25" ref="C264:F265">C265</f>
        <v>200000</v>
      </c>
      <c r="D264" s="33">
        <f t="shared" si="25"/>
        <v>400000</v>
      </c>
      <c r="E264" s="33">
        <f t="shared" si="25"/>
        <v>100000</v>
      </c>
      <c r="F264" s="33">
        <f t="shared" si="25"/>
        <v>0</v>
      </c>
      <c r="G264" s="28">
        <f t="shared" si="19"/>
        <v>25</v>
      </c>
      <c r="H264" s="33">
        <f t="shared" si="20"/>
        <v>300000</v>
      </c>
    </row>
    <row r="265" spans="1:8" ht="12.75">
      <c r="A265" s="23" t="s">
        <v>95</v>
      </c>
      <c r="B265" s="23" t="s">
        <v>96</v>
      </c>
      <c r="C265" s="31">
        <f t="shared" si="25"/>
        <v>200000</v>
      </c>
      <c r="D265" s="31">
        <f t="shared" si="25"/>
        <v>400000</v>
      </c>
      <c r="E265" s="31">
        <f t="shared" si="25"/>
        <v>100000</v>
      </c>
      <c r="F265" s="31">
        <f t="shared" si="25"/>
        <v>0</v>
      </c>
      <c r="G265" s="28">
        <f t="shared" si="19"/>
        <v>25</v>
      </c>
      <c r="H265" s="33">
        <f t="shared" si="20"/>
        <v>300000</v>
      </c>
    </row>
    <row r="266" spans="1:8" ht="51">
      <c r="A266" s="17" t="s">
        <v>264</v>
      </c>
      <c r="B266" s="3" t="s">
        <v>265</v>
      </c>
      <c r="C266" s="3">
        <v>200000</v>
      </c>
      <c r="D266" s="34">
        <v>400000</v>
      </c>
      <c r="E266" s="34">
        <v>100000</v>
      </c>
      <c r="F266" s="34">
        <v>0</v>
      </c>
      <c r="G266" s="27">
        <f>E266/D266*100</f>
        <v>25</v>
      </c>
      <c r="H266" s="30">
        <f>D266-E266</f>
        <v>300000</v>
      </c>
    </row>
    <row r="267" spans="1:8" ht="51">
      <c r="A267" s="14" t="s">
        <v>97</v>
      </c>
      <c r="B267" s="1" t="s">
        <v>98</v>
      </c>
      <c r="C267" s="33">
        <f aca="true" t="shared" si="26" ref="C267:F268">C268</f>
        <v>31805000</v>
      </c>
      <c r="D267" s="33">
        <f>D268+D271</f>
        <v>31973000</v>
      </c>
      <c r="E267" s="33">
        <f>E268+E271</f>
        <v>13169000</v>
      </c>
      <c r="F267" s="33">
        <f>F268+F271</f>
        <v>14354000</v>
      </c>
      <c r="G267" s="28">
        <f>E267/D267*100</f>
        <v>41.18787727144778</v>
      </c>
      <c r="H267" s="33">
        <f>D267-E267</f>
        <v>18804000</v>
      </c>
    </row>
    <row r="268" spans="1:8" ht="38.25">
      <c r="A268" s="14" t="s">
        <v>99</v>
      </c>
      <c r="B268" s="1" t="s">
        <v>100</v>
      </c>
      <c r="C268" s="33">
        <f t="shared" si="26"/>
        <v>31805000</v>
      </c>
      <c r="D268" s="33">
        <f t="shared" si="26"/>
        <v>31805000</v>
      </c>
      <c r="E268" s="33">
        <f t="shared" si="26"/>
        <v>13169000</v>
      </c>
      <c r="F268" s="33">
        <f t="shared" si="26"/>
        <v>14060000</v>
      </c>
      <c r="G268" s="28">
        <f>E268/D268*100</f>
        <v>41.40543939632133</v>
      </c>
      <c r="H268" s="33">
        <f>D268-E268</f>
        <v>18636000</v>
      </c>
    </row>
    <row r="269" spans="1:8" ht="25.5">
      <c r="A269" s="22" t="s">
        <v>266</v>
      </c>
      <c r="B269" s="3" t="s">
        <v>267</v>
      </c>
      <c r="C269" s="34">
        <v>31805000</v>
      </c>
      <c r="D269" s="34">
        <v>31805000</v>
      </c>
      <c r="E269" s="34">
        <v>13169000</v>
      </c>
      <c r="F269" s="34">
        <v>14060000</v>
      </c>
      <c r="G269" s="27">
        <f>E269/D269*100</f>
        <v>41.40543939632133</v>
      </c>
      <c r="H269" s="30">
        <f>D269-E269</f>
        <v>18636000</v>
      </c>
    </row>
    <row r="270" spans="1:8" s="4" customFormat="1" ht="12.75">
      <c r="A270" s="14" t="s">
        <v>110</v>
      </c>
      <c r="B270" s="1" t="s">
        <v>111</v>
      </c>
      <c r="C270" s="33"/>
      <c r="D270" s="33"/>
      <c r="E270" s="33"/>
      <c r="F270" s="33"/>
      <c r="G270" s="28"/>
      <c r="H270" s="33"/>
    </row>
    <row r="271" spans="1:8" s="4" customFormat="1" ht="12.75">
      <c r="A271" s="14" t="s">
        <v>106</v>
      </c>
      <c r="B271" s="1" t="s">
        <v>107</v>
      </c>
      <c r="C271" s="1"/>
      <c r="D271" s="35">
        <v>168000</v>
      </c>
      <c r="E271" s="33"/>
      <c r="F271" s="33">
        <v>294000</v>
      </c>
      <c r="G271" s="28"/>
      <c r="H271" s="33"/>
    </row>
    <row r="272" spans="1:8" ht="12.75">
      <c r="A272" s="17" t="s">
        <v>101</v>
      </c>
      <c r="B272" s="3"/>
      <c r="C272" s="3">
        <v>0</v>
      </c>
      <c r="D272" s="3">
        <v>-1795375.08</v>
      </c>
      <c r="E272" s="11">
        <v>2083926.79</v>
      </c>
      <c r="F272" s="11">
        <v>1144116.63</v>
      </c>
      <c r="G272" s="3"/>
      <c r="H272" s="3"/>
    </row>
    <row r="273" ht="12.75">
      <c r="D273" t="s">
        <v>103</v>
      </c>
    </row>
    <row r="274" spans="1:7" ht="15">
      <c r="A274" s="37" t="s">
        <v>104</v>
      </c>
      <c r="G274" s="37" t="s">
        <v>105</v>
      </c>
    </row>
    <row r="275" ht="12.75">
      <c r="F275" t="s">
        <v>103</v>
      </c>
    </row>
    <row r="277" ht="12.75">
      <c r="D277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2016-06-10T07:14:49Z</cp:lastPrinted>
  <dcterms:created xsi:type="dcterms:W3CDTF">2005-05-20T13:40:13Z</dcterms:created>
  <dcterms:modified xsi:type="dcterms:W3CDTF">2016-06-10T08:29:02Z</dcterms:modified>
  <cp:category/>
  <cp:version/>
  <cp:contentType/>
  <cp:contentStatus/>
</cp:coreProperties>
</file>