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<sst xmlns="http://schemas.openxmlformats.org/spreadsheetml/2006/main" count="1175" uniqueCount="386">
  <si>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</si>
  <si>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</si>
  <si>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</si>
  <si>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</si>
  <si>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</si>
  <si>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</si>
  <si>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</si>
  <si>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</si>
  <si>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</si>
  <si>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</si>
  <si>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</si>
  <si>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</si>
  <si>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</si>
  <si>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</si>
  <si>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</si>
  <si>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</si>
  <si>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</si>
  <si>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</si>
  <si>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</si>
  <si>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</si>
  <si>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</si>
  <si>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</si>
  <si>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</si>
  <si>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</si>
  <si>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</si>
  <si>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</si>
  <si>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</si>
  <si>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</si>
  <si>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</si>
  <si>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</si>
  <si>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</si>
  <si>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</si>
  <si>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</si>
  <si>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</si>
  <si>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</si>
  <si>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</si>
  <si>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</si>
  <si>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</si>
  <si>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</si>
  <si>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</si>
  <si>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</si>
  <si>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</si>
  <si>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</si>
  <si>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</si>
  <si>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</si>
  <si>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</si>
  <si>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</si>
  <si>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</si>
  <si>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</si>
  <si>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</si>
  <si>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</si>
  <si>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</si>
  <si>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</si>
  <si>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</si>
  <si>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</si>
  <si>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</si>
  <si>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</si>
  <si>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</si>
  <si>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</si>
  <si>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</si>
  <si>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</si>
  <si>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</si>
  <si>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</si>
  <si>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</si>
  <si>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</si>
  <si>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</si>
  <si>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</si>
  <si>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</si>
  <si>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</si>
  <si>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</si>
  <si>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</si>
  <si>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</si>
  <si>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</si>
  <si>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</si>
  <si>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</si>
  <si>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</si>
  <si>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</si>
  <si>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</si>
  <si>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</si>
  <si>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</si>
  <si>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</si>
  <si>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</si>
  <si>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</si>
  <si>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</si>
  <si>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</si>
  <si>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</si>
  <si>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</si>
  <si>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</si>
  <si>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</si>
  <si>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</si>
  <si>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</si>
  <si>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</si>
  <si>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</si>
  <si>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</si>
  <si>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</si>
  <si>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</si>
  <si>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</si>
  <si>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</si>
  <si>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</si>
  <si>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</si>
  <si>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</si>
  <si>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</si>
  <si>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</si>
  <si>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</si>
  <si>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</si>
  <si>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</si>
  <si>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</si>
  <si>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</si>
  <si>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</si>
  <si>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</si>
  <si>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</si>
  <si>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</si>
  <si>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</si>
  <si>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</si>
  <si>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</si>
  <si>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</si>
  <si>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</si>
  <si>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</si>
  <si>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</si>
  <si>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</si>
  <si>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</si>
  <si>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</si>
  <si>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</si>
  <si>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</si>
  <si>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</si>
  <si>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</si>
  <si>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</si>
  <si>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</si>
  <si>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</si>
  <si>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</si>
  <si>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</si>
  <si>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</si>
  <si>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</si>
  <si>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</si>
  <si>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</si>
  <si>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</si>
  <si>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</si>
  <si>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</si>
  <si>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</si>
  <si>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</si>
  <si>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</si>
  <si>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</si>
  <si>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</si>
  <si>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</si>
  <si>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</si>
  <si>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</si>
  <si>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</si>
  <si>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</si>
  <si>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</si>
  <si>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</si>
  <si>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</si>
  <si>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</si>
  <si>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</si>
  <si>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</si>
  <si>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</si>
  <si>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</si>
  <si>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</si>
  <si>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</si>
  <si>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</si>
  <si>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</si>
  <si>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</si>
  <si>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</si>
  <si>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</si>
  <si>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</si>
  <si>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</si>
  <si>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</si>
  <si>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</si>
  <si>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</si>
  <si>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</si>
  <si>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</si>
  <si>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</si>
  <si>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</si>
  <si>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</si>
  <si>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</si>
  <si>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</si>
  <si>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</si>
  <si>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</si>
  <si>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</si>
  <si>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</si>
  <si>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</si>
  <si>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</si>
  <si>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</si>
  <si>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</si>
  <si>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</si>
  <si>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</si>
  <si>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</si>
  <si>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</si>
  <si>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</si>
  <si>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</si>
  <si>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</si>
  <si>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</si>
  <si>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</si>
  <si>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</si>
  <si>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</si>
  <si>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</si>
  <si>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</si>
  <si>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</si>
  <si>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</si>
  <si>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</si>
  <si>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</si>
  <si>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</si>
  <si>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</si>
  <si>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</si>
  <si>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</si>
  <si>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</si>
  <si>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</si>
  <si>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</si>
  <si>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</si>
  <si>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</si>
  <si>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</si>
  <si>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</si>
  <si>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</si>
  <si>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</si>
  <si>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</si>
  <si>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</si>
  <si>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</si>
  <si>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</si>
  <si>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</si>
  <si>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</si>
  <si>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</si>
  <si>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</si>
  <si>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</si>
  <si>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</si>
  <si>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</si>
  <si>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</si>
  <si>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</si>
  <si>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</si>
  <si>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</si>
  <si>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</si>
  <si>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</si>
  <si>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</si>
  <si>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</si>
  <si>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</si>
  <si>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</si>
  <si>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</si>
  <si>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</si>
  <si>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</si>
  <si>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</si>
  <si>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</si>
  <si>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</si>
  <si>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</si>
  <si>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</si>
  <si>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</si>
  <si>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</si>
  <si>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</si>
  <si>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</si>
  <si>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</si>
  <si>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</si>
  <si>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</si>
  <si>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</si>
  <si>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</si>
  <si>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</si>
  <si>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</si>
  <si>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</si>
  <si>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</si>
  <si>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</si>
  <si>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</si>
  <si>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</si>
  <si>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</si>
  <si>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</si>
  <si>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</si>
  <si>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</si>
  <si>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</si>
  <si>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</si>
  <si>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</si>
  <si>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</si>
  <si>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</si>
  <si>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</si>
  <si>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</si>
  <si>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</si>
  <si>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</si>
  <si>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</si>
  <si>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</si>
  <si>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</si>
  <si>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</si>
  <si>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</si>
  <si>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</si>
  <si>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</si>
  <si>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</si>
  <si>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</si>
  <si>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</si>
  <si>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</si>
  <si>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</si>
  <si>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</si>
  <si>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</si>
  <si>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</si>
  <si>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</si>
  <si>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</si>
  <si>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</si>
  <si>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</si>
  <si>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</si>
  <si>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</si>
  <si>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</si>
  <si>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</si>
  <si>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</si>
  <si>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</si>
  <si>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</si>
  <si>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</si>
  <si>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</si>
  <si>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</si>
  <si>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</si>
  <si>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</si>
  <si>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</si>
  <si>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</si>
  <si>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</si>
  <si>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</si>
  <si>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</si>
  <si>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</si>
  <si>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</si>
  <si>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</si>
  <si>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</si>
  <si>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</si>
  <si>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</si>
  <si>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</si>
  <si>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</si>
  <si>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</si>
  <si>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</si>
  <si>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</si>
  <si>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</si>
  <si>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</si>
  <si>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</si>
  <si>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</si>
  <si>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</si>
  <si>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</si>
  <si>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</si>
  <si>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</si>
  <si>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</si>
  <si>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</si>
  <si>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</si>
  <si>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</si>
  <si>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</si>
  <si>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</si>
  <si>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</si>
  <si>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</si>
  <si>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</si>
  <si>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</si>
  <si>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</si>
  <si>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</si>
  <si>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</si>
  <si>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</si>
  <si>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</si>
  <si>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</si>
  <si>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</si>
  <si>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</si>
  <si>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</si>
  <si>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</si>
  <si>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</si>
  <si>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</si>
  <si>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</si>
  <si>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</si>
  <si>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</si>
  <si>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000 0310 0000000 810 000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</si>
  <si>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</si>
  <si>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</si>
  <si>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</si>
  <si>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</si>
  <si>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</si>
  <si>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</si>
  <si>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</si>
  <si>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</si>
  <si>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</si>
  <si>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</si>
  <si>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</si>
  <si>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</si>
  <si>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</si>
  <si>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</si>
  <si>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</si>
  <si>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</si>
  <si>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</si>
  <si>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Справки об испонении бюджета по расходам консолидированного бюджета на 1 июля  2016 года</t>
  </si>
  <si>
    <t>Исполнено  на 01.07.2016 года</t>
  </si>
  <si>
    <t>Исполнено  на 01.07.2015 года</t>
  </si>
  <si>
    <t>Справки об испонении бюджета по расходам районного бюджета на                                             1 июля  2016 года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</si>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</sst>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zoomScalePageLayoutView="0" workbookViewId="0" topLeftCell="A277">
      <selection activeCell="D285" sqref="D285:E289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369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370</v>
      </c>
      <c r="F5" s="19" t="s">
        <v>371</v>
      </c>
      <c r="G5" s="44" t="s">
        <v>112</v>
      </c>
      <c r="H5" s="45"/>
    </row>
    <row r="6" spans="1:8" s="7" customFormat="1" ht="38.25">
      <c r="A6" s="8"/>
      <c r="B6" s="16"/>
      <c r="C6" s="38" t="s">
        <v>325</v>
      </c>
      <c r="D6" s="38" t="s">
        <v>325</v>
      </c>
      <c r="E6" s="38" t="s">
        <v>325</v>
      </c>
      <c r="F6" s="38" t="s">
        <v>325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C8+C70+C74+C112+C146+C164+C167+C209+C248+C252+C270+C290+C293</f>
        <v>424240008.23</v>
      </c>
      <c r="D7" s="29">
        <f>D8+D70+D74+D112+D146+D164+D167+D209+D248+D252+D270+D290+D293</f>
        <v>445711666.25</v>
      </c>
      <c r="E7" s="29">
        <f>E8+E70+E74+E112+E146+E164+E167+E209+E248+E252+E270+E290+E293</f>
        <v>234672368.69</v>
      </c>
      <c r="F7" s="29">
        <f>F8+F70+F74+F112+F146+F164+F167+F209+F248+F252+F270+F290+F293</f>
        <v>220657726.34999996</v>
      </c>
      <c r="G7" s="28">
        <f>E7/D7*100</f>
        <v>52.65116138072368</v>
      </c>
      <c r="H7" s="33">
        <f>D7-E7</f>
        <v>211039297.56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59921094.61</v>
      </c>
      <c r="E8" s="29">
        <f>E9+E17+E18+E19+E13+E21+E23+E22</f>
        <v>27286988.580000006</v>
      </c>
      <c r="F8" s="29">
        <f>F9+F17+F18+F19+F13+F21+F23+F22+F20</f>
        <v>23918810.490000002</v>
      </c>
      <c r="G8" s="28">
        <f aca="true" t="shared" si="0" ref="G8:G77">E8/D8*100</f>
        <v>45.538201125328214</v>
      </c>
      <c r="H8" s="33">
        <f aca="true" t="shared" si="1" ref="H8:H77">D8-E8</f>
        <v>32634106.029999994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34548236.56</v>
      </c>
      <c r="E9" s="35">
        <f>E10+E11+E12</f>
        <v>17028170.78</v>
      </c>
      <c r="F9" s="35">
        <f>F10+F11+F12</f>
        <v>15625460.73</v>
      </c>
      <c r="G9" s="27">
        <f t="shared" si="0"/>
        <v>49.28810404093169</v>
      </c>
      <c r="H9" s="30">
        <f t="shared" si="1"/>
        <v>17520065.78</v>
      </c>
    </row>
    <row r="10" spans="1:8" s="7" customFormat="1" ht="12.75">
      <c r="A10" s="3" t="s">
        <v>114</v>
      </c>
      <c r="B10" s="3" t="s">
        <v>113</v>
      </c>
      <c r="C10" s="35">
        <f>C26+C30+C37+C46+C59</f>
        <v>25871339</v>
      </c>
      <c r="D10" s="35">
        <f>D26+D30+D37+D46+D59</f>
        <v>26322702.29</v>
      </c>
      <c r="E10" s="35">
        <f>E26+E30+E37+E46+E59</f>
        <v>12756928.740000002</v>
      </c>
      <c r="F10" s="35">
        <f>F26+F30+F37+F46+F59</f>
        <v>11799789.8</v>
      </c>
      <c r="G10" s="27">
        <f t="shared" si="0"/>
        <v>48.463598453743714</v>
      </c>
      <c r="H10" s="30">
        <f t="shared" si="1"/>
        <v>13565773.549999997</v>
      </c>
    </row>
    <row r="11" spans="1:8" s="7" customFormat="1" ht="12.75">
      <c r="A11" s="3" t="s">
        <v>116</v>
      </c>
      <c r="B11" s="3" t="s">
        <v>115</v>
      </c>
      <c r="C11" s="35">
        <f>C27+C31+C39+C48+C60</f>
        <v>7769491</v>
      </c>
      <c r="D11" s="35">
        <f>D27+D31+D39+D48+D60</f>
        <v>7960371.77</v>
      </c>
      <c r="E11" s="35">
        <f>E27+E31+E39+E48+E60</f>
        <v>4032977.0400000005</v>
      </c>
      <c r="F11" s="35">
        <f>F27+F31+F39+F48+F60</f>
        <v>3821492.27</v>
      </c>
      <c r="G11" s="27">
        <f t="shared" si="0"/>
        <v>50.66317449140947</v>
      </c>
      <c r="H11" s="30">
        <f t="shared" si="1"/>
        <v>3927394.729999999</v>
      </c>
    </row>
    <row r="12" spans="1:8" s="7" customFormat="1" ht="12.75">
      <c r="A12" s="5" t="s">
        <v>117</v>
      </c>
      <c r="B12" s="3" t="s">
        <v>118</v>
      </c>
      <c r="C12" s="35">
        <f>C38+C47</f>
        <v>39942.5</v>
      </c>
      <c r="D12" s="35">
        <f>D38+D47</f>
        <v>265162.5</v>
      </c>
      <c r="E12" s="35">
        <f>E38+E47</f>
        <v>238265</v>
      </c>
      <c r="F12" s="35">
        <f>F38+F47</f>
        <v>4178.66</v>
      </c>
      <c r="G12" s="27">
        <f t="shared" si="0"/>
        <v>89.85622024230425</v>
      </c>
      <c r="H12" s="30">
        <f t="shared" si="1"/>
        <v>26897.5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2940418.92</v>
      </c>
      <c r="F13" s="35">
        <f>F14+F15+F16</f>
        <v>0</v>
      </c>
      <c r="G13" s="27">
        <f>E13/D13*100</f>
        <v>48.990651782739086</v>
      </c>
      <c r="H13" s="30">
        <f>D13-E13</f>
        <v>3061581.08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>D62</f>
        <v>4621000</v>
      </c>
      <c r="E14" s="35">
        <f t="shared" si="2"/>
        <v>2255560.57</v>
      </c>
      <c r="F14" s="35">
        <f>F62</f>
        <v>0</v>
      </c>
      <c r="G14" s="27">
        <f>E14/D14*100</f>
        <v>48.81109218783813</v>
      </c>
      <c r="H14" s="30">
        <f>D14-E14</f>
        <v>2365439.43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D63</f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D64</f>
        <v>1376000</v>
      </c>
      <c r="E16" s="35">
        <f t="shared" si="2"/>
        <v>684658.35</v>
      </c>
      <c r="F16" s="35">
        <f>F64</f>
        <v>0</v>
      </c>
      <c r="G16" s="27">
        <f>E16/D16*100</f>
        <v>49.75714752906977</v>
      </c>
      <c r="H16" s="30">
        <f>D16-E16</f>
        <v>691341.65</v>
      </c>
    </row>
    <row r="17" spans="1:8" s="7" customFormat="1" ht="23.25" customHeight="1">
      <c r="A17" s="13" t="s">
        <v>119</v>
      </c>
      <c r="B17" s="3" t="s">
        <v>120</v>
      </c>
      <c r="C17" s="35">
        <f>C32+C40+C49+C65</f>
        <v>3727040</v>
      </c>
      <c r="D17" s="35">
        <f>D32+D40+D49+D65</f>
        <v>4556838</v>
      </c>
      <c r="E17" s="35">
        <f>E32+E40+E49+E65</f>
        <v>1199352.3</v>
      </c>
      <c r="F17" s="35">
        <f>F32+F40+F49+F65</f>
        <v>0</v>
      </c>
      <c r="G17" s="27">
        <f t="shared" si="0"/>
        <v>26.319836254876737</v>
      </c>
      <c r="H17" s="30">
        <f t="shared" si="1"/>
        <v>3357485.7</v>
      </c>
    </row>
    <row r="18" spans="1:8" s="7" customFormat="1" ht="25.5">
      <c r="A18" s="13" t="s">
        <v>121</v>
      </c>
      <c r="B18" s="3" t="s">
        <v>122</v>
      </c>
      <c r="C18" s="35">
        <f>C33+C41+C50+C66+C54</f>
        <v>9671669.18</v>
      </c>
      <c r="D18" s="35">
        <f>D33+D41+D50+D66+D54</f>
        <v>12908300.11</v>
      </c>
      <c r="E18" s="35">
        <f>E33+E41+E50+E66</f>
        <v>6040145.0200000005</v>
      </c>
      <c r="F18" s="35">
        <f>F33+F41+F50+F66</f>
        <v>3819373.5300000003</v>
      </c>
      <c r="G18" s="27">
        <f t="shared" si="0"/>
        <v>46.79272226806013</v>
      </c>
      <c r="H18" s="30">
        <f t="shared" si="1"/>
        <v>6868155.089999999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4438000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C34+C42+C51+C67</f>
        <v>119310</v>
      </c>
      <c r="D21" s="35">
        <f>D34+D42+D51+D67</f>
        <v>104877</v>
      </c>
      <c r="E21" s="35">
        <f>E34+E42+E51+E67</f>
        <v>24595.03</v>
      </c>
      <c r="F21" s="35">
        <f>F34+F42+F51+F67</f>
        <v>35976.229999999996</v>
      </c>
      <c r="G21" s="27">
        <f t="shared" si="0"/>
        <v>23.451309629375363</v>
      </c>
      <c r="H21" s="30">
        <f t="shared" si="1"/>
        <v>80281.97</v>
      </c>
    </row>
    <row r="22" spans="1:8" s="7" customFormat="1" ht="12.75">
      <c r="A22" s="3" t="s">
        <v>344</v>
      </c>
      <c r="B22" s="3" t="s">
        <v>348</v>
      </c>
      <c r="C22" s="35"/>
      <c r="D22" s="35">
        <f>D52+D43+D68</f>
        <v>161759.04</v>
      </c>
      <c r="E22" s="35">
        <f>E52+E43+E68</f>
        <v>54306.53</v>
      </c>
      <c r="F22" s="35">
        <f>F52+F43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C55</f>
        <v>3333915.68</v>
      </c>
      <c r="D23" s="34">
        <f>D55</f>
        <v>1639083.9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6933987</v>
      </c>
      <c r="E24" s="31">
        <f>E25</f>
        <v>3472347.4499999997</v>
      </c>
      <c r="F24" s="31">
        <f>F25</f>
        <v>3153548.01</v>
      </c>
      <c r="G24" s="28">
        <f t="shared" si="0"/>
        <v>50.07721315312532</v>
      </c>
      <c r="H24" s="33">
        <f t="shared" si="1"/>
        <v>3461639.5500000003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6757287</v>
      </c>
      <c r="D25" s="31">
        <f>D26+D27</f>
        <v>6933987</v>
      </c>
      <c r="E25" s="31">
        <f>E26+E27</f>
        <v>3472347.4499999997</v>
      </c>
      <c r="F25" s="31">
        <f>F26+F27</f>
        <v>3153548.01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5320677</v>
      </c>
      <c r="E26" s="32">
        <v>2691445.09</v>
      </c>
      <c r="F26" s="41">
        <v>2424490.4</v>
      </c>
      <c r="G26" s="27">
        <f t="shared" si="0"/>
        <v>50.584635940125665</v>
      </c>
      <c r="H26" s="30">
        <f t="shared" si="1"/>
        <v>2629231.91</v>
      </c>
    </row>
    <row r="27" spans="1:8" s="7" customFormat="1" ht="12.75">
      <c r="A27" s="3" t="s">
        <v>116</v>
      </c>
      <c r="B27" s="3" t="s">
        <v>288</v>
      </c>
      <c r="C27" s="32">
        <v>1548810</v>
      </c>
      <c r="D27" s="32">
        <v>1613310</v>
      </c>
      <c r="E27" s="30">
        <v>780902.36</v>
      </c>
      <c r="F27" s="41">
        <v>729057.61</v>
      </c>
      <c r="G27" s="27">
        <f t="shared" si="0"/>
        <v>48.40373889705016</v>
      </c>
      <c r="H27" s="30">
        <f t="shared" si="1"/>
        <v>832407.64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356661.39</v>
      </c>
      <c r="F28" s="31">
        <f>F29+F32+F33+F34</f>
        <v>342002.23000000004</v>
      </c>
      <c r="G28" s="28">
        <f t="shared" si="0"/>
        <v>50.092891853932585</v>
      </c>
      <c r="H28" s="33">
        <f t="shared" si="1"/>
        <v>355338.61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188971.02000000002</v>
      </c>
      <c r="F29" s="31">
        <f>F30+F31</f>
        <v>235208.54</v>
      </c>
      <c r="G29" s="27">
        <f>E29/D29*100</f>
        <v>50.990561252023745</v>
      </c>
      <c r="H29" s="30">
        <f>D29-E29</f>
        <v>181628.97999999998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139461.14</v>
      </c>
      <c r="F30" s="30">
        <v>182972.26</v>
      </c>
      <c r="G30" s="27">
        <f t="shared" si="0"/>
        <v>49.002508784258616</v>
      </c>
      <c r="H30" s="30">
        <f t="shared" si="1"/>
        <v>145138.86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49509.88</v>
      </c>
      <c r="F31" s="30">
        <v>52236.28</v>
      </c>
      <c r="G31" s="27">
        <f t="shared" si="0"/>
        <v>57.56962790697674</v>
      </c>
      <c r="H31" s="30">
        <f t="shared" si="1"/>
        <v>36490.12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11268.68</v>
      </c>
      <c r="F32" s="34"/>
      <c r="G32" s="27">
        <f t="shared" si="0"/>
        <v>46.95283333333333</v>
      </c>
      <c r="H32" s="30">
        <f t="shared" si="1"/>
        <v>12731.32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155854.18</v>
      </c>
      <c r="F33" s="34">
        <v>106078.99</v>
      </c>
      <c r="G33" s="27">
        <f t="shared" si="0"/>
        <v>49.258590391908974</v>
      </c>
      <c r="H33" s="30">
        <f t="shared" si="1"/>
        <v>160545.82</v>
      </c>
    </row>
    <row r="34" spans="1:8" ht="14.25" customHeight="1">
      <c r="A34" s="5" t="s">
        <v>344</v>
      </c>
      <c r="B34" s="3" t="s">
        <v>366</v>
      </c>
      <c r="C34" s="34">
        <v>1000</v>
      </c>
      <c r="D34" s="34">
        <v>1000</v>
      </c>
      <c r="E34" s="34">
        <v>567.51</v>
      </c>
      <c r="F34" s="34">
        <v>714.7</v>
      </c>
      <c r="G34" s="27">
        <f t="shared" si="0"/>
        <v>56.751</v>
      </c>
      <c r="H34" s="30">
        <f t="shared" si="1"/>
        <v>432.49</v>
      </c>
    </row>
    <row r="35" spans="1:8" ht="63.75" customHeight="1">
      <c r="A35" s="26" t="s">
        <v>15</v>
      </c>
      <c r="B35" s="23" t="s">
        <v>16</v>
      </c>
      <c r="C35" s="31">
        <f>C36+C40+C41+C42</f>
        <v>27790204.68</v>
      </c>
      <c r="D35" s="31">
        <f>D36+D40+D41+D42+D43</f>
        <v>31990933.209999997</v>
      </c>
      <c r="E35" s="31">
        <f>E36+E40+E41+E42+E43</f>
        <v>14805679.51</v>
      </c>
      <c r="F35" s="31">
        <f>F36+F40+F41+F42+F43</f>
        <v>12676733.9</v>
      </c>
      <c r="G35" s="28">
        <f t="shared" si="0"/>
        <v>46.280861557898895</v>
      </c>
      <c r="H35" s="33">
        <f t="shared" si="1"/>
        <v>17185253.699999996</v>
      </c>
    </row>
    <row r="36" spans="1:8" ht="25.5">
      <c r="A36" s="17" t="s">
        <v>127</v>
      </c>
      <c r="B36" s="3" t="s">
        <v>294</v>
      </c>
      <c r="C36" s="34">
        <f>C37+C39+C38</f>
        <v>20979871.5</v>
      </c>
      <c r="D36" s="34">
        <f>D37+D39+D38</f>
        <v>21613275.56</v>
      </c>
      <c r="E36" s="34">
        <f>E37+E39+E38</f>
        <v>10344057.81</v>
      </c>
      <c r="F36" s="34">
        <f>F37+F39+F38</f>
        <v>9703879</v>
      </c>
      <c r="G36" s="27">
        <f t="shared" si="0"/>
        <v>47.8597414875138</v>
      </c>
      <c r="H36" s="30">
        <f t="shared" si="1"/>
        <v>11269217.749999998</v>
      </c>
    </row>
    <row r="37" spans="1:8" ht="14.25" customHeight="1">
      <c r="A37" s="3" t="s">
        <v>114</v>
      </c>
      <c r="B37" s="3" t="s">
        <v>295</v>
      </c>
      <c r="C37" s="35">
        <v>16108659</v>
      </c>
      <c r="D37" s="35">
        <v>16405648.29</v>
      </c>
      <c r="E37" s="34">
        <v>7690198.07</v>
      </c>
      <c r="F37" s="25">
        <v>7278182.05</v>
      </c>
      <c r="G37" s="27">
        <f t="shared" si="0"/>
        <v>46.87530741889384</v>
      </c>
      <c r="H37" s="30">
        <f t="shared" si="1"/>
        <v>8715450.219999999</v>
      </c>
    </row>
    <row r="38" spans="1:8" ht="14.25" customHeight="1">
      <c r="A38" s="5" t="s">
        <v>117</v>
      </c>
      <c r="B38" s="3" t="s">
        <v>296</v>
      </c>
      <c r="C38" s="35">
        <v>29942.5</v>
      </c>
      <c r="D38" s="35">
        <v>255162.5</v>
      </c>
      <c r="E38" s="34">
        <v>228920</v>
      </c>
      <c r="F38" s="42">
        <v>3000</v>
      </c>
      <c r="G38" s="27">
        <f t="shared" si="0"/>
        <v>89.71537745554303</v>
      </c>
      <c r="H38" s="30">
        <f t="shared" si="1"/>
        <v>26242.5</v>
      </c>
    </row>
    <row r="39" spans="1:8" ht="13.5" customHeight="1">
      <c r="A39" s="3" t="s">
        <v>116</v>
      </c>
      <c r="B39" s="3" t="s">
        <v>297</v>
      </c>
      <c r="C39" s="34">
        <v>4841270</v>
      </c>
      <c r="D39" s="34">
        <v>4952464.77</v>
      </c>
      <c r="E39" s="34">
        <v>2424939.74</v>
      </c>
      <c r="F39" s="11">
        <v>2422696.95</v>
      </c>
      <c r="G39" s="27">
        <f t="shared" si="0"/>
        <v>48.9643006587203</v>
      </c>
      <c r="H39" s="30">
        <f t="shared" si="1"/>
        <v>2527525.0299999993</v>
      </c>
    </row>
    <row r="40" spans="1:8" ht="25.5">
      <c r="A40" s="13" t="s">
        <v>119</v>
      </c>
      <c r="B40" s="3" t="s">
        <v>298</v>
      </c>
      <c r="C40" s="34">
        <v>1639840</v>
      </c>
      <c r="D40" s="34">
        <v>2372812</v>
      </c>
      <c r="E40" s="34">
        <v>842342.01</v>
      </c>
      <c r="F40" s="34"/>
      <c r="G40" s="27">
        <f t="shared" si="0"/>
        <v>35.499736599444034</v>
      </c>
      <c r="H40" s="30">
        <f t="shared" si="1"/>
        <v>1530469.99</v>
      </c>
    </row>
    <row r="41" spans="1:8" ht="25.5">
      <c r="A41" s="13" t="s">
        <v>121</v>
      </c>
      <c r="B41" s="3" t="s">
        <v>299</v>
      </c>
      <c r="C41" s="3">
        <v>5059183.18</v>
      </c>
      <c r="D41" s="3">
        <v>7776209.61</v>
      </c>
      <c r="E41" s="34">
        <v>3568130.27</v>
      </c>
      <c r="F41" s="34">
        <v>2937748</v>
      </c>
      <c r="G41" s="27">
        <f t="shared" si="0"/>
        <v>45.88521206284716</v>
      </c>
      <c r="H41" s="30">
        <f t="shared" si="1"/>
        <v>4208079.34</v>
      </c>
    </row>
    <row r="42" spans="1:8" ht="12.75">
      <c r="A42" s="5" t="s">
        <v>125</v>
      </c>
      <c r="B42" s="3" t="s">
        <v>300</v>
      </c>
      <c r="C42" s="3">
        <v>111310</v>
      </c>
      <c r="D42" s="34">
        <v>85377</v>
      </c>
      <c r="E42" s="34">
        <v>13634.92</v>
      </c>
      <c r="F42" s="41">
        <v>35106.9</v>
      </c>
      <c r="G42" s="27">
        <f t="shared" si="0"/>
        <v>15.970249598838096</v>
      </c>
      <c r="H42" s="30">
        <f t="shared" si="1"/>
        <v>71742.08</v>
      </c>
    </row>
    <row r="43" spans="1:8" ht="12.75">
      <c r="A43" s="3" t="s">
        <v>344</v>
      </c>
      <c r="B43" s="3" t="s">
        <v>355</v>
      </c>
      <c r="C43" s="3"/>
      <c r="D43" s="34">
        <v>143259.04</v>
      </c>
      <c r="E43" s="34">
        <v>37514.5</v>
      </c>
      <c r="F43" s="34"/>
      <c r="G43" s="27">
        <f t="shared" si="0"/>
        <v>26.186480099266333</v>
      </c>
      <c r="H43" s="30">
        <f t="shared" si="1"/>
        <v>105744.54000000001</v>
      </c>
    </row>
    <row r="44" spans="1:8" ht="51" customHeight="1">
      <c r="A44" s="26" t="s">
        <v>17</v>
      </c>
      <c r="B44" s="23" t="s">
        <v>18</v>
      </c>
      <c r="C44" s="31">
        <f>C45+C49+C50+C51</f>
        <v>6690700</v>
      </c>
      <c r="D44" s="31">
        <f>D45+D49+D50+D51+D52</f>
        <v>7917700</v>
      </c>
      <c r="E44" s="31">
        <f>E45+E49+E50+E51+E52</f>
        <v>3403680.09</v>
      </c>
      <c r="F44" s="31">
        <f>F45+F49+F50+F51+F52</f>
        <v>3064681.09</v>
      </c>
      <c r="G44" s="28">
        <f t="shared" si="0"/>
        <v>42.98824267148288</v>
      </c>
      <c r="H44" s="33">
        <f t="shared" si="1"/>
        <v>4514019.91</v>
      </c>
    </row>
    <row r="45" spans="1:8" ht="25.5">
      <c r="A45" s="17" t="s">
        <v>127</v>
      </c>
      <c r="B45" s="3" t="s">
        <v>301</v>
      </c>
      <c r="C45" s="33">
        <f>C46+C47+C48</f>
        <v>5028700</v>
      </c>
      <c r="D45" s="33">
        <f>D46+D47+D48</f>
        <v>5085260</v>
      </c>
      <c r="E45" s="33">
        <f>E46+E47+E48</f>
        <v>2740830.8</v>
      </c>
      <c r="F45" s="33">
        <f>F46+F47+F48</f>
        <v>2336094.86</v>
      </c>
      <c r="G45" s="28">
        <f t="shared" si="0"/>
        <v>53.89755489394838</v>
      </c>
      <c r="H45" s="33">
        <f t="shared" si="1"/>
        <v>2344429.2</v>
      </c>
    </row>
    <row r="46" spans="1:8" ht="13.5" customHeight="1">
      <c r="A46" s="3" t="s">
        <v>114</v>
      </c>
      <c r="B46" s="3" t="s">
        <v>302</v>
      </c>
      <c r="C46" s="3">
        <v>3851600</v>
      </c>
      <c r="D46" s="34">
        <v>3893160</v>
      </c>
      <c r="E46" s="34">
        <v>2019855.47</v>
      </c>
      <c r="F46" s="34">
        <v>1758160.84</v>
      </c>
      <c r="G46" s="27">
        <f t="shared" si="0"/>
        <v>51.88215922284212</v>
      </c>
      <c r="H46" s="30">
        <f t="shared" si="1"/>
        <v>1873304.53</v>
      </c>
    </row>
    <row r="47" spans="1:8" ht="13.5" customHeight="1">
      <c r="A47" s="5" t="s">
        <v>117</v>
      </c>
      <c r="B47" s="3" t="s">
        <v>303</v>
      </c>
      <c r="C47" s="3">
        <v>10000</v>
      </c>
      <c r="D47" s="34">
        <v>10000</v>
      </c>
      <c r="E47" s="34">
        <v>9345</v>
      </c>
      <c r="F47" s="34">
        <v>1178.66</v>
      </c>
      <c r="G47" s="27">
        <f t="shared" si="0"/>
        <v>93.45</v>
      </c>
      <c r="H47" s="30">
        <f t="shared" si="1"/>
        <v>655</v>
      </c>
    </row>
    <row r="48" spans="1:8" ht="12.75">
      <c r="A48" s="3" t="s">
        <v>116</v>
      </c>
      <c r="B48" s="3" t="s">
        <v>304</v>
      </c>
      <c r="C48" s="3">
        <v>1167100</v>
      </c>
      <c r="D48" s="34">
        <v>1182100</v>
      </c>
      <c r="E48" s="34">
        <v>711630.33</v>
      </c>
      <c r="F48" s="34">
        <v>576755.36</v>
      </c>
      <c r="G48" s="27">
        <f t="shared" si="0"/>
        <v>60.20051856864901</v>
      </c>
      <c r="H48" s="30">
        <f t="shared" si="1"/>
        <v>470469.67000000004</v>
      </c>
    </row>
    <row r="49" spans="1:8" ht="25.5">
      <c r="A49" s="13" t="s">
        <v>119</v>
      </c>
      <c r="B49" s="3" t="s">
        <v>305</v>
      </c>
      <c r="C49" s="3">
        <v>1020000</v>
      </c>
      <c r="D49" s="34">
        <v>2092840</v>
      </c>
      <c r="E49" s="34">
        <v>336658.3</v>
      </c>
      <c r="F49" s="3"/>
      <c r="G49" s="27">
        <f t="shared" si="0"/>
        <v>16.086193880086388</v>
      </c>
      <c r="H49" s="30">
        <f t="shared" si="1"/>
        <v>1756181.7</v>
      </c>
    </row>
    <row r="50" spans="1:8" ht="27" customHeight="1">
      <c r="A50" s="13" t="s">
        <v>121</v>
      </c>
      <c r="B50" s="3" t="s">
        <v>306</v>
      </c>
      <c r="C50" s="3">
        <v>640000</v>
      </c>
      <c r="D50" s="35">
        <v>722600</v>
      </c>
      <c r="E50" s="35">
        <v>312254.33</v>
      </c>
      <c r="F50" s="3">
        <v>728431.6</v>
      </c>
      <c r="G50" s="27">
        <f t="shared" si="0"/>
        <v>43.21261140326599</v>
      </c>
      <c r="H50" s="30">
        <f t="shared" si="1"/>
        <v>410345.67</v>
      </c>
    </row>
    <row r="51" spans="1:8" ht="13.5" customHeight="1">
      <c r="A51" s="5" t="s">
        <v>125</v>
      </c>
      <c r="B51" s="3" t="s">
        <v>307</v>
      </c>
      <c r="C51" s="35">
        <v>2000</v>
      </c>
      <c r="D51" s="35">
        <v>2000</v>
      </c>
      <c r="E51" s="35">
        <v>7.31</v>
      </c>
      <c r="F51" s="34">
        <v>154.63</v>
      </c>
      <c r="G51" s="27">
        <f t="shared" si="0"/>
        <v>0.3655</v>
      </c>
      <c r="H51" s="30">
        <f t="shared" si="1"/>
        <v>1992.69</v>
      </c>
    </row>
    <row r="52" spans="1:8" ht="13.5" customHeight="1">
      <c r="A52" s="3" t="s">
        <v>344</v>
      </c>
      <c r="B52" s="3" t="s">
        <v>347</v>
      </c>
      <c r="C52" s="35"/>
      <c r="D52" s="35">
        <v>15000</v>
      </c>
      <c r="E52" s="35">
        <v>13929.35</v>
      </c>
      <c r="F52" s="11"/>
      <c r="G52" s="27"/>
      <c r="H52" s="30"/>
    </row>
    <row r="53" spans="1:8" ht="26.25" customHeight="1">
      <c r="A53" s="24" t="s">
        <v>19</v>
      </c>
      <c r="B53" s="23" t="s">
        <v>20</v>
      </c>
      <c r="C53" s="31">
        <f>C54</f>
        <v>20000</v>
      </c>
      <c r="D53" s="31">
        <f>D54</f>
        <v>20000</v>
      </c>
      <c r="E53" s="31">
        <f>E54</f>
        <v>0</v>
      </c>
      <c r="F53" s="31">
        <f>F54</f>
        <v>0</v>
      </c>
      <c r="G53" s="28">
        <f t="shared" si="0"/>
        <v>0</v>
      </c>
      <c r="H53" s="33">
        <f t="shared" si="1"/>
        <v>20000</v>
      </c>
    </row>
    <row r="54" spans="1:8" ht="25.5">
      <c r="A54" s="13" t="s">
        <v>121</v>
      </c>
      <c r="B54" s="3" t="s">
        <v>308</v>
      </c>
      <c r="C54" s="34">
        <v>20000</v>
      </c>
      <c r="D54" s="34">
        <v>20000</v>
      </c>
      <c r="E54" s="34"/>
      <c r="F54" s="34"/>
      <c r="G54" s="27">
        <f t="shared" si="0"/>
        <v>0</v>
      </c>
      <c r="H54" s="30">
        <f t="shared" si="1"/>
        <v>20000</v>
      </c>
    </row>
    <row r="55" spans="1:8" ht="12.75">
      <c r="A55" s="23" t="s">
        <v>21</v>
      </c>
      <c r="B55" s="23" t="s">
        <v>22</v>
      </c>
      <c r="C55" s="31">
        <f>C56</f>
        <v>3333915.68</v>
      </c>
      <c r="D55" s="31">
        <f>D56</f>
        <v>1639083.9</v>
      </c>
      <c r="E55" s="31">
        <f>E56</f>
        <v>0</v>
      </c>
      <c r="F55" s="31">
        <f>F56</f>
        <v>0</v>
      </c>
      <c r="G55" s="27">
        <f t="shared" si="0"/>
        <v>0</v>
      </c>
      <c r="H55" s="33">
        <f t="shared" si="1"/>
        <v>1639083.9</v>
      </c>
    </row>
    <row r="56" spans="1:8" ht="12.75">
      <c r="A56" s="3" t="s">
        <v>129</v>
      </c>
      <c r="B56" s="3" t="s">
        <v>309</v>
      </c>
      <c r="C56" s="3">
        <v>3333915.68</v>
      </c>
      <c r="D56" s="3">
        <v>1639083.9</v>
      </c>
      <c r="E56" s="34">
        <v>0</v>
      </c>
      <c r="F56" s="34">
        <v>0</v>
      </c>
      <c r="G56" s="27">
        <f t="shared" si="0"/>
        <v>0</v>
      </c>
      <c r="H56" s="30">
        <f t="shared" si="1"/>
        <v>1639083.9</v>
      </c>
    </row>
    <row r="57" spans="1:8" ht="12.75">
      <c r="A57" s="23" t="s">
        <v>23</v>
      </c>
      <c r="B57" s="23" t="s">
        <v>24</v>
      </c>
      <c r="C57" s="31">
        <f>C61+C65+C66+C67+C58</f>
        <v>11245600</v>
      </c>
      <c r="D57" s="31">
        <f>D61+D65+D66+D67+D58+D68</f>
        <v>10707390.5</v>
      </c>
      <c r="E57" s="31">
        <f>E61+E65+E66+E67+E58+E68</f>
        <v>5248620.14</v>
      </c>
      <c r="F57" s="31">
        <f>F61+F65+F66+F67+F58+F69</f>
        <v>4681845.26</v>
      </c>
      <c r="G57" s="28">
        <f t="shared" si="0"/>
        <v>49.01866743348904</v>
      </c>
      <c r="H57" s="33">
        <f t="shared" si="1"/>
        <v>5458770.36</v>
      </c>
    </row>
    <row r="58" spans="1:8" ht="25.5">
      <c r="A58" s="17" t="s">
        <v>127</v>
      </c>
      <c r="B58" s="3" t="s">
        <v>310</v>
      </c>
      <c r="C58" s="39">
        <f>C59+C60</f>
        <v>544314</v>
      </c>
      <c r="D58" s="39">
        <f>D59+D60</f>
        <v>545114</v>
      </c>
      <c r="E58" s="39">
        <f>E59+E60</f>
        <v>281963.7</v>
      </c>
      <c r="F58" s="39">
        <f>F59+F60</f>
        <v>196730.32</v>
      </c>
      <c r="G58" s="27">
        <f>E58/D58*100</f>
        <v>51.72563904064105</v>
      </c>
      <c r="H58" s="30">
        <f>D58-E58</f>
        <v>263150.3</v>
      </c>
    </row>
    <row r="59" spans="1:8" ht="12.75">
      <c r="A59" s="3" t="s">
        <v>114</v>
      </c>
      <c r="B59" s="3" t="s">
        <v>311</v>
      </c>
      <c r="C59" s="39">
        <v>418003</v>
      </c>
      <c r="D59" s="39">
        <v>418617</v>
      </c>
      <c r="E59" s="39">
        <v>215968.97</v>
      </c>
      <c r="F59" s="34">
        <v>155984.25</v>
      </c>
      <c r="G59" s="27">
        <f>E59/D59*100</f>
        <v>51.59106534135021</v>
      </c>
      <c r="H59" s="30">
        <f>D59-E59</f>
        <v>202648.03</v>
      </c>
    </row>
    <row r="60" spans="1:8" ht="12.75">
      <c r="A60" s="3" t="s">
        <v>116</v>
      </c>
      <c r="B60" s="3" t="s">
        <v>312</v>
      </c>
      <c r="C60" s="39">
        <v>126311</v>
      </c>
      <c r="D60" s="39">
        <v>126497</v>
      </c>
      <c r="E60" s="39">
        <v>65994.73</v>
      </c>
      <c r="F60" s="34">
        <v>40746.07</v>
      </c>
      <c r="G60" s="27">
        <f>E60/D60*100</f>
        <v>52.170984292117595</v>
      </c>
      <c r="H60" s="30">
        <f>D60-E60</f>
        <v>60502.270000000004</v>
      </c>
    </row>
    <row r="61" spans="1:8" s="2" customFormat="1" ht="25.5">
      <c r="A61" s="17" t="s">
        <v>131</v>
      </c>
      <c r="B61" s="3" t="s">
        <v>313</v>
      </c>
      <c r="C61" s="34">
        <f>C62+C63+C64</f>
        <v>6017000</v>
      </c>
      <c r="D61" s="34">
        <f>D62+D63+D64</f>
        <v>6002000</v>
      </c>
      <c r="E61" s="34">
        <f>E62+E63+E64</f>
        <v>2940418.92</v>
      </c>
      <c r="F61" s="34">
        <f>F62+F63+F64</f>
        <v>0</v>
      </c>
      <c r="G61" s="27">
        <f t="shared" si="0"/>
        <v>48.990651782739086</v>
      </c>
      <c r="H61" s="30">
        <f t="shared" si="1"/>
        <v>3061581.08</v>
      </c>
    </row>
    <row r="62" spans="1:8" s="2" customFormat="1" ht="12.75">
      <c r="A62" s="3" t="s">
        <v>132</v>
      </c>
      <c r="B62" s="3" t="s">
        <v>314</v>
      </c>
      <c r="C62" s="3">
        <v>4621000</v>
      </c>
      <c r="D62" s="34">
        <v>4621000</v>
      </c>
      <c r="E62" s="34">
        <v>2255560.57</v>
      </c>
      <c r="F62" s="3"/>
      <c r="G62" s="27">
        <f t="shared" si="0"/>
        <v>48.81109218783813</v>
      </c>
      <c r="H62" s="30">
        <f t="shared" si="1"/>
        <v>2365439.43</v>
      </c>
    </row>
    <row r="63" spans="1:8" s="2" customFormat="1" ht="12.75">
      <c r="A63" s="5" t="s">
        <v>133</v>
      </c>
      <c r="B63" s="3" t="s">
        <v>315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316</v>
      </c>
      <c r="C64" s="3">
        <v>1391000</v>
      </c>
      <c r="D64" s="34">
        <v>1376000</v>
      </c>
      <c r="E64" s="34">
        <v>684658.35</v>
      </c>
      <c r="F64" s="3"/>
      <c r="G64" s="27">
        <f t="shared" si="0"/>
        <v>49.75714752906977</v>
      </c>
      <c r="H64" s="30">
        <f t="shared" si="1"/>
        <v>691341.65</v>
      </c>
    </row>
    <row r="65" spans="1:8" s="2" customFormat="1" ht="25.5">
      <c r="A65" s="13" t="s">
        <v>119</v>
      </c>
      <c r="B65" s="3" t="s">
        <v>317</v>
      </c>
      <c r="C65" s="3">
        <v>1061200</v>
      </c>
      <c r="D65" s="34">
        <v>67186</v>
      </c>
      <c r="E65" s="34">
        <v>9083.31</v>
      </c>
      <c r="F65" s="3"/>
      <c r="G65" s="27">
        <f t="shared" si="0"/>
        <v>13.519646950257494</v>
      </c>
      <c r="H65" s="30">
        <f t="shared" si="1"/>
        <v>58102.69</v>
      </c>
    </row>
    <row r="66" spans="1:8" ht="25.5">
      <c r="A66" s="13" t="s">
        <v>121</v>
      </c>
      <c r="B66" s="3" t="s">
        <v>318</v>
      </c>
      <c r="C66" s="34">
        <v>3618086</v>
      </c>
      <c r="D66" s="34">
        <v>4073090.5</v>
      </c>
      <c r="E66" s="34">
        <v>2003906.24</v>
      </c>
      <c r="F66" s="11">
        <v>47114.94</v>
      </c>
      <c r="G66" s="27">
        <f t="shared" si="0"/>
        <v>49.19866720368722</v>
      </c>
      <c r="H66" s="30">
        <f t="shared" si="1"/>
        <v>2069184.26</v>
      </c>
    </row>
    <row r="67" spans="1:8" ht="12.75">
      <c r="A67" s="5" t="s">
        <v>125</v>
      </c>
      <c r="B67" s="3" t="s">
        <v>319</v>
      </c>
      <c r="C67" s="34">
        <v>5000</v>
      </c>
      <c r="D67" s="34">
        <v>16500</v>
      </c>
      <c r="E67" s="34">
        <v>10385.29</v>
      </c>
      <c r="F67" s="11"/>
      <c r="G67" s="27"/>
      <c r="H67" s="30"/>
    </row>
    <row r="68" spans="1:8" ht="12.75">
      <c r="A68" s="3" t="s">
        <v>344</v>
      </c>
      <c r="B68" s="3" t="s">
        <v>364</v>
      </c>
      <c r="C68" s="34"/>
      <c r="D68" s="34">
        <v>3500</v>
      </c>
      <c r="E68" s="34">
        <v>2862.68</v>
      </c>
      <c r="F68" s="11"/>
      <c r="G68" s="27"/>
      <c r="H68" s="30"/>
    </row>
    <row r="69" spans="1:8" ht="51">
      <c r="A69" s="17" t="s">
        <v>170</v>
      </c>
      <c r="B69" s="3" t="s">
        <v>320</v>
      </c>
      <c r="C69" s="34"/>
      <c r="D69" s="34"/>
      <c r="E69" s="34"/>
      <c r="F69" s="34">
        <v>4438000</v>
      </c>
      <c r="G69" s="27"/>
      <c r="H69" s="30">
        <f>D69-E69</f>
        <v>0</v>
      </c>
    </row>
    <row r="70" spans="1:8" ht="12.75">
      <c r="A70" s="1" t="s">
        <v>25</v>
      </c>
      <c r="B70" s="1" t="s">
        <v>321</v>
      </c>
      <c r="C70" s="33">
        <f>C71+C72+C73</f>
        <v>1371600</v>
      </c>
      <c r="D70" s="33">
        <f>D71+D72+D73</f>
        <v>1371600</v>
      </c>
      <c r="E70" s="33">
        <f>E71+E72+E73</f>
        <v>336672.32</v>
      </c>
      <c r="F70" s="33">
        <f>F71+F72+F73</f>
        <v>833473.46</v>
      </c>
      <c r="G70" s="28">
        <f t="shared" si="0"/>
        <v>24.545955088947217</v>
      </c>
      <c r="H70" s="33">
        <f t="shared" si="1"/>
        <v>1034927.6799999999</v>
      </c>
    </row>
    <row r="71" spans="1:8" ht="12.75">
      <c r="A71" s="3" t="s">
        <v>114</v>
      </c>
      <c r="B71" s="3" t="s">
        <v>326</v>
      </c>
      <c r="C71" s="34">
        <v>993543.08</v>
      </c>
      <c r="D71" s="34">
        <v>1027717.49</v>
      </c>
      <c r="E71" s="34">
        <v>260105.84</v>
      </c>
      <c r="F71" s="3">
        <v>637356.75</v>
      </c>
      <c r="G71" s="27">
        <f>E71/D71*100</f>
        <v>25.309079832824487</v>
      </c>
      <c r="H71" s="30">
        <f>D71-E71</f>
        <v>767611.65</v>
      </c>
    </row>
    <row r="72" spans="1:8" ht="12.75">
      <c r="A72" s="3" t="s">
        <v>116</v>
      </c>
      <c r="B72" s="3" t="s">
        <v>327</v>
      </c>
      <c r="C72" s="34">
        <v>276671.36</v>
      </c>
      <c r="D72" s="34">
        <v>321223.31</v>
      </c>
      <c r="E72" s="34">
        <v>76566.48</v>
      </c>
      <c r="F72" s="3">
        <v>186206.71</v>
      </c>
      <c r="G72" s="27">
        <f>E72/D72*100</f>
        <v>23.835904063126677</v>
      </c>
      <c r="H72" s="30">
        <f>D72-E72</f>
        <v>244656.83000000002</v>
      </c>
    </row>
    <row r="73" spans="1:8" ht="25.5">
      <c r="A73" s="13" t="s">
        <v>121</v>
      </c>
      <c r="B73" s="3" t="s">
        <v>328</v>
      </c>
      <c r="C73" s="34">
        <v>101385.56</v>
      </c>
      <c r="D73" s="34">
        <v>22659.2</v>
      </c>
      <c r="E73" s="34"/>
      <c r="F73" s="3">
        <v>9910</v>
      </c>
      <c r="G73" s="27">
        <f>E73/D73*100</f>
        <v>0</v>
      </c>
      <c r="H73" s="30">
        <f>D73-E73</f>
        <v>22659.2</v>
      </c>
    </row>
    <row r="74" spans="1:8" ht="25.5">
      <c r="A74" s="14" t="s">
        <v>26</v>
      </c>
      <c r="B74" s="1" t="s">
        <v>27</v>
      </c>
      <c r="C74" s="33">
        <f>C75+C79+C85+C83+C84</f>
        <v>3485467</v>
      </c>
      <c r="D74" s="33">
        <f>D75+D79+D85+D83+D84+D87</f>
        <v>4292665</v>
      </c>
      <c r="E74" s="33">
        <f>E75+E79+E85+E83+E84+E87</f>
        <v>1977311.69</v>
      </c>
      <c r="F74" s="33">
        <f>F75+F79+F85+F83+F84+F87+F86</f>
        <v>1964458.12</v>
      </c>
      <c r="G74" s="28">
        <f t="shared" si="0"/>
        <v>46.06256696015179</v>
      </c>
      <c r="H74" s="33">
        <f t="shared" si="1"/>
        <v>2315353.31</v>
      </c>
    </row>
    <row r="75" spans="1:8" ht="25.5">
      <c r="A75" s="17" t="s">
        <v>127</v>
      </c>
      <c r="B75" s="3" t="s">
        <v>128</v>
      </c>
      <c r="C75" s="34">
        <f>C76+C77+C78</f>
        <v>2536567</v>
      </c>
      <c r="D75" s="34">
        <f>D76+D77+D78</f>
        <v>2845067</v>
      </c>
      <c r="E75" s="34">
        <f>E76+E77+E78</f>
        <v>1351221.36</v>
      </c>
      <c r="F75" s="34">
        <f>F76+F77+F78</f>
        <v>1516758.12</v>
      </c>
      <c r="G75" s="27">
        <f t="shared" si="0"/>
        <v>47.49348117285111</v>
      </c>
      <c r="H75" s="30">
        <f t="shared" si="1"/>
        <v>1493845.64</v>
      </c>
    </row>
    <row r="76" spans="1:8" ht="12.75">
      <c r="A76" s="3" t="s">
        <v>114</v>
      </c>
      <c r="B76" s="3" t="s">
        <v>113</v>
      </c>
      <c r="C76" s="34">
        <f>C90+C106</f>
        <v>1944051</v>
      </c>
      <c r="D76" s="34">
        <f>D90+D106</f>
        <v>2178651</v>
      </c>
      <c r="E76" s="34">
        <f>E90+E106</f>
        <v>1033237.41</v>
      </c>
      <c r="F76" s="34">
        <f>F90+F106</f>
        <v>1028933.39</v>
      </c>
      <c r="G76" s="27">
        <f t="shared" si="0"/>
        <v>47.425558751722974</v>
      </c>
      <c r="H76" s="30">
        <f t="shared" si="1"/>
        <v>1145413.5899999999</v>
      </c>
    </row>
    <row r="77" spans="1:8" ht="12.75">
      <c r="A77" s="3" t="s">
        <v>116</v>
      </c>
      <c r="B77" s="3" t="s">
        <v>115</v>
      </c>
      <c r="C77" s="34">
        <f>C92+C107</f>
        <v>592516</v>
      </c>
      <c r="D77" s="34">
        <f>D92+D107</f>
        <v>666416</v>
      </c>
      <c r="E77" s="34">
        <f>E92+E107</f>
        <v>317983.95</v>
      </c>
      <c r="F77" s="34">
        <f>F92+F107</f>
        <v>301194.73</v>
      </c>
      <c r="G77" s="27">
        <f t="shared" si="0"/>
        <v>47.71553354061127</v>
      </c>
      <c r="H77" s="30">
        <f t="shared" si="1"/>
        <v>348432.05</v>
      </c>
    </row>
    <row r="78" spans="1:8" ht="12.75">
      <c r="A78" s="5" t="s">
        <v>117</v>
      </c>
      <c r="B78" s="3" t="s">
        <v>118</v>
      </c>
      <c r="C78" s="34"/>
      <c r="D78" s="34"/>
      <c r="E78" s="34"/>
      <c r="F78" s="34">
        <f>F91</f>
        <v>186630</v>
      </c>
      <c r="G78" s="27"/>
      <c r="H78" s="30">
        <f>D78-E78</f>
        <v>0</v>
      </c>
    </row>
    <row r="79" spans="1:8" ht="25.5">
      <c r="A79" s="17" t="s">
        <v>131</v>
      </c>
      <c r="B79" s="3" t="s">
        <v>138</v>
      </c>
      <c r="C79" s="34">
        <f>C80+C81+C82</f>
        <v>657000</v>
      </c>
      <c r="D79" s="34">
        <f>D80+D81+D82</f>
        <v>657000</v>
      </c>
      <c r="E79" s="34">
        <f>E80+E81+E82</f>
        <v>333754.49</v>
      </c>
      <c r="F79" s="34">
        <f>F80+F81+F82</f>
        <v>0</v>
      </c>
      <c r="G79" s="27">
        <f aca="true" t="shared" si="3" ref="G79:G164">E79/D79*100</f>
        <v>50.7997701674277</v>
      </c>
      <c r="H79" s="30">
        <f aca="true" t="shared" si="4" ref="H79:H164">D79-E79</f>
        <v>323245.51</v>
      </c>
    </row>
    <row r="80" spans="1:8" ht="12.75">
      <c r="A80" s="3" t="s">
        <v>132</v>
      </c>
      <c r="B80" s="3" t="s">
        <v>135</v>
      </c>
      <c r="C80" s="34">
        <f>C98</f>
        <v>504000</v>
      </c>
      <c r="D80" s="34">
        <f aca="true" t="shared" si="5" ref="D80:E82">D98</f>
        <v>504000</v>
      </c>
      <c r="E80" s="34">
        <f t="shared" si="5"/>
        <v>246551</v>
      </c>
      <c r="F80" s="34">
        <f>F98</f>
        <v>0</v>
      </c>
      <c r="G80" s="27">
        <f t="shared" si="3"/>
        <v>48.91884920634921</v>
      </c>
      <c r="H80" s="30">
        <f t="shared" si="4"/>
        <v>257449</v>
      </c>
    </row>
    <row r="81" spans="1:8" ht="12.75">
      <c r="A81" s="5" t="s">
        <v>133</v>
      </c>
      <c r="B81" s="3" t="s">
        <v>136</v>
      </c>
      <c r="C81" s="34">
        <f>C99</f>
        <v>6000</v>
      </c>
      <c r="D81" s="34">
        <f t="shared" si="5"/>
        <v>6000</v>
      </c>
      <c r="E81" s="34">
        <f t="shared" si="5"/>
        <v>0</v>
      </c>
      <c r="F81" s="34">
        <f>F99</f>
        <v>0</v>
      </c>
      <c r="G81" s="27">
        <f t="shared" si="3"/>
        <v>0</v>
      </c>
      <c r="H81" s="30">
        <f t="shared" si="4"/>
        <v>6000</v>
      </c>
    </row>
    <row r="82" spans="1:8" ht="25.5">
      <c r="A82" s="17" t="s">
        <v>134</v>
      </c>
      <c r="B82" s="3" t="s">
        <v>137</v>
      </c>
      <c r="C82" s="34">
        <f>C100</f>
        <v>147000</v>
      </c>
      <c r="D82" s="34">
        <f t="shared" si="5"/>
        <v>147000</v>
      </c>
      <c r="E82" s="34">
        <f t="shared" si="5"/>
        <v>87203.49</v>
      </c>
      <c r="F82" s="34">
        <f>F100</f>
        <v>0</v>
      </c>
      <c r="G82" s="27">
        <f t="shared" si="3"/>
        <v>59.322102040816326</v>
      </c>
      <c r="H82" s="30">
        <f t="shared" si="4"/>
        <v>59796.509999999995</v>
      </c>
    </row>
    <row r="83" spans="1:8" ht="25.5">
      <c r="A83" s="13" t="s">
        <v>119</v>
      </c>
      <c r="B83" s="3" t="s">
        <v>120</v>
      </c>
      <c r="C83" s="34">
        <f>C101</f>
        <v>5000</v>
      </c>
      <c r="D83" s="34">
        <f>D101+D93</f>
        <v>37000</v>
      </c>
      <c r="E83" s="34">
        <f>E101+E93</f>
        <v>21820.14</v>
      </c>
      <c r="F83" s="34">
        <f>F101+F93</f>
        <v>0</v>
      </c>
      <c r="G83" s="27">
        <f t="shared" si="3"/>
        <v>58.973351351351354</v>
      </c>
      <c r="H83" s="30">
        <f t="shared" si="4"/>
        <v>15179.86</v>
      </c>
    </row>
    <row r="84" spans="1:8" ht="25.5">
      <c r="A84" s="13" t="s">
        <v>121</v>
      </c>
      <c r="B84" s="3" t="s">
        <v>122</v>
      </c>
      <c r="C84" s="34">
        <f>C94+C102+C111+C108</f>
        <v>286900</v>
      </c>
      <c r="D84" s="34">
        <f>D94+D102+D111+D108</f>
        <v>613598</v>
      </c>
      <c r="E84" s="34">
        <f>E94+E102+E111+E108</f>
        <v>149265.7</v>
      </c>
      <c r="F84" s="34">
        <f>F94+F102+F111+F108</f>
        <v>97700</v>
      </c>
      <c r="G84" s="27">
        <f t="shared" si="3"/>
        <v>24.326301585076877</v>
      </c>
      <c r="H84" s="30">
        <f t="shared" si="4"/>
        <v>464332.3</v>
      </c>
    </row>
    <row r="85" spans="1:8" ht="12.75">
      <c r="A85" s="5" t="s">
        <v>139</v>
      </c>
      <c r="B85" s="3" t="s">
        <v>140</v>
      </c>
      <c r="C85" s="34">
        <f>C95</f>
        <v>0</v>
      </c>
      <c r="D85" s="34">
        <f>D95</f>
        <v>0</v>
      </c>
      <c r="E85" s="34">
        <f>E95</f>
        <v>0</v>
      </c>
      <c r="F85" s="34">
        <f>F95</f>
        <v>0</v>
      </c>
      <c r="G85" s="27"/>
      <c r="H85" s="30">
        <f t="shared" si="4"/>
        <v>0</v>
      </c>
    </row>
    <row r="86" spans="1:8" ht="51">
      <c r="A86" s="17" t="s">
        <v>170</v>
      </c>
      <c r="B86" s="3" t="s">
        <v>285</v>
      </c>
      <c r="C86" s="34"/>
      <c r="D86" s="34"/>
      <c r="E86" s="34"/>
      <c r="F86" s="34">
        <f>F103</f>
        <v>350000</v>
      </c>
      <c r="G86" s="27"/>
      <c r="H86" s="30">
        <f>D86-E86</f>
        <v>0</v>
      </c>
    </row>
    <row r="87" spans="1:8" ht="38.25">
      <c r="A87" s="13" t="s">
        <v>141</v>
      </c>
      <c r="B87" s="3" t="s">
        <v>142</v>
      </c>
      <c r="C87" s="34"/>
      <c r="D87" s="34">
        <f>D109+D104</f>
        <v>140000</v>
      </c>
      <c r="E87" s="34">
        <f>E109+E104</f>
        <v>121250</v>
      </c>
      <c r="F87" s="34">
        <f>F109+F104</f>
        <v>0</v>
      </c>
      <c r="G87" s="27"/>
      <c r="H87" s="30"/>
    </row>
    <row r="88" spans="1:8" ht="12.75">
      <c r="A88" s="23" t="s">
        <v>28</v>
      </c>
      <c r="B88" s="23" t="s">
        <v>29</v>
      </c>
      <c r="C88" s="31">
        <f>C89+C94+C95</f>
        <v>528000</v>
      </c>
      <c r="D88" s="31">
        <f>D89+D94+D95+D93</f>
        <v>669500</v>
      </c>
      <c r="E88" s="31">
        <f>E89+E94+E95+E93</f>
        <v>329350</v>
      </c>
      <c r="F88" s="31">
        <f>F89+F94+F95+F93+F91</f>
        <v>419130</v>
      </c>
      <c r="G88" s="28">
        <f t="shared" si="3"/>
        <v>49.193427931292014</v>
      </c>
      <c r="H88" s="33">
        <f t="shared" si="4"/>
        <v>340150</v>
      </c>
    </row>
    <row r="89" spans="1:8" ht="25.5">
      <c r="A89" s="17" t="s">
        <v>127</v>
      </c>
      <c r="B89" s="3" t="s">
        <v>268</v>
      </c>
      <c r="C89" s="34">
        <f>C90+C92</f>
        <v>460200</v>
      </c>
      <c r="D89" s="34">
        <f>D90+D92</f>
        <v>525300</v>
      </c>
      <c r="E89" s="34">
        <f>E90+E92</f>
        <v>246798</v>
      </c>
      <c r="F89" s="34">
        <f>F90+F92</f>
        <v>227700</v>
      </c>
      <c r="G89" s="27">
        <f t="shared" si="3"/>
        <v>46.98229583095374</v>
      </c>
      <c r="H89" s="30">
        <f t="shared" si="4"/>
        <v>278502</v>
      </c>
    </row>
    <row r="90" spans="1:8" ht="12.75">
      <c r="A90" s="3" t="s">
        <v>114</v>
      </c>
      <c r="B90" s="3" t="s">
        <v>269</v>
      </c>
      <c r="C90" s="34">
        <v>353500</v>
      </c>
      <c r="D90" s="25">
        <v>403500</v>
      </c>
      <c r="E90" s="25">
        <v>184656</v>
      </c>
      <c r="F90" s="3">
        <v>174885</v>
      </c>
      <c r="G90" s="27">
        <f t="shared" si="3"/>
        <v>45.763568773234205</v>
      </c>
      <c r="H90" s="30">
        <f t="shared" si="4"/>
        <v>218844</v>
      </c>
    </row>
    <row r="91" spans="1:8" ht="12.75">
      <c r="A91" s="5" t="s">
        <v>117</v>
      </c>
      <c r="B91" s="3" t="s">
        <v>323</v>
      </c>
      <c r="C91" s="34"/>
      <c r="D91" s="25"/>
      <c r="E91" s="25"/>
      <c r="F91" s="3">
        <v>186630</v>
      </c>
      <c r="G91" s="27"/>
      <c r="H91" s="30">
        <f>D91-E91</f>
        <v>0</v>
      </c>
    </row>
    <row r="92" spans="1:8" ht="12.75">
      <c r="A92" s="3" t="s">
        <v>116</v>
      </c>
      <c r="B92" s="3" t="s">
        <v>270</v>
      </c>
      <c r="C92" s="34">
        <v>106700</v>
      </c>
      <c r="D92" s="25">
        <v>121800</v>
      </c>
      <c r="E92" s="25">
        <v>62142</v>
      </c>
      <c r="F92" s="3">
        <v>52815</v>
      </c>
      <c r="G92" s="27">
        <f t="shared" si="3"/>
        <v>51.01970443349754</v>
      </c>
      <c r="H92" s="30">
        <f t="shared" si="4"/>
        <v>59658</v>
      </c>
    </row>
    <row r="93" spans="1:8" ht="25.5">
      <c r="A93" s="13" t="s">
        <v>119</v>
      </c>
      <c r="B93" s="3" t="s">
        <v>356</v>
      </c>
      <c r="C93" s="34"/>
      <c r="D93" s="25">
        <v>12000</v>
      </c>
      <c r="E93" s="25">
        <v>7750.3</v>
      </c>
      <c r="F93" s="3"/>
      <c r="G93" s="27"/>
      <c r="H93" s="30"/>
    </row>
    <row r="94" spans="1:8" ht="25.5">
      <c r="A94" s="13" t="s">
        <v>121</v>
      </c>
      <c r="B94" s="3" t="s">
        <v>271</v>
      </c>
      <c r="C94" s="3">
        <v>67800</v>
      </c>
      <c r="D94" s="34">
        <v>132200</v>
      </c>
      <c r="E94" s="34">
        <v>74801.7</v>
      </c>
      <c r="F94" s="3">
        <v>4800</v>
      </c>
      <c r="G94" s="27">
        <f>E94/D94*100</f>
        <v>56.582223903176995</v>
      </c>
      <c r="H94" s="30">
        <f>D94-E94</f>
        <v>57398.3</v>
      </c>
    </row>
    <row r="95" spans="1:8" ht="12.75">
      <c r="A95" s="5" t="s">
        <v>139</v>
      </c>
      <c r="B95" s="3" t="s">
        <v>272</v>
      </c>
      <c r="C95" s="3"/>
      <c r="D95" s="34"/>
      <c r="E95" s="34"/>
      <c r="F95" s="34"/>
      <c r="G95" s="27"/>
      <c r="H95" s="30">
        <f>D95-E95</f>
        <v>0</v>
      </c>
    </row>
    <row r="96" spans="1:8" ht="38.25" customHeight="1">
      <c r="A96" s="24" t="s">
        <v>30</v>
      </c>
      <c r="B96" s="23" t="s">
        <v>31</v>
      </c>
      <c r="C96" s="31">
        <f>C97+C101+C102</f>
        <v>713000</v>
      </c>
      <c r="D96" s="31">
        <f>D97+D101+D102+D104</f>
        <v>853000</v>
      </c>
      <c r="E96" s="31">
        <f>E97+E101+E102</f>
        <v>358044.33</v>
      </c>
      <c r="F96" s="31">
        <f>F97+F101+F102+F103</f>
        <v>420500</v>
      </c>
      <c r="G96" s="28">
        <f t="shared" si="3"/>
        <v>41.9747162954279</v>
      </c>
      <c r="H96" s="33">
        <f t="shared" si="4"/>
        <v>494955.67</v>
      </c>
    </row>
    <row r="97" spans="1:8" ht="24" customHeight="1">
      <c r="A97" s="17" t="s">
        <v>131</v>
      </c>
      <c r="B97" s="3" t="s">
        <v>273</v>
      </c>
      <c r="C97" s="35">
        <f>C98+C99+C100</f>
        <v>657000</v>
      </c>
      <c r="D97" s="35">
        <f>D98+D99+D100</f>
        <v>657000</v>
      </c>
      <c r="E97" s="35">
        <f>E98+E99+E100</f>
        <v>333754.49</v>
      </c>
      <c r="F97" s="35">
        <f>F98+F99+F100</f>
        <v>0</v>
      </c>
      <c r="G97" s="27">
        <f aca="true" t="shared" si="6" ref="G97:G102">E97/D97*100</f>
        <v>50.7997701674277</v>
      </c>
      <c r="H97" s="30">
        <f aca="true" t="shared" si="7" ref="H97:H102">D97-E97</f>
        <v>323245.51</v>
      </c>
    </row>
    <row r="98" spans="1:8" ht="16.5" customHeight="1">
      <c r="A98" s="3" t="s">
        <v>132</v>
      </c>
      <c r="B98" s="3" t="s">
        <v>274</v>
      </c>
      <c r="C98" s="35">
        <v>504000</v>
      </c>
      <c r="D98" s="35">
        <v>504000</v>
      </c>
      <c r="E98" s="35">
        <v>246551</v>
      </c>
      <c r="F98" s="31"/>
      <c r="G98" s="27">
        <f t="shared" si="6"/>
        <v>48.91884920634921</v>
      </c>
      <c r="H98" s="30">
        <f t="shared" si="7"/>
        <v>257449</v>
      </c>
    </row>
    <row r="99" spans="1:8" ht="16.5" customHeight="1">
      <c r="A99" s="5" t="s">
        <v>133</v>
      </c>
      <c r="B99" s="3" t="s">
        <v>275</v>
      </c>
      <c r="C99" s="35">
        <v>6000</v>
      </c>
      <c r="D99" s="35">
        <v>6000</v>
      </c>
      <c r="E99" s="31"/>
      <c r="F99" s="31"/>
      <c r="G99" s="27">
        <f t="shared" si="6"/>
        <v>0</v>
      </c>
      <c r="H99" s="30">
        <f t="shared" si="7"/>
        <v>6000</v>
      </c>
    </row>
    <row r="100" spans="1:8" ht="25.5">
      <c r="A100" s="17" t="s">
        <v>134</v>
      </c>
      <c r="B100" s="3" t="s">
        <v>276</v>
      </c>
      <c r="C100" s="35">
        <v>147000</v>
      </c>
      <c r="D100" s="35">
        <v>147000</v>
      </c>
      <c r="E100" s="35">
        <v>87203.49</v>
      </c>
      <c r="F100" s="35"/>
      <c r="G100" s="27">
        <f t="shared" si="6"/>
        <v>59.322102040816326</v>
      </c>
      <c r="H100" s="30">
        <f t="shared" si="7"/>
        <v>59796.509999999995</v>
      </c>
    </row>
    <row r="101" spans="1:8" ht="25.5">
      <c r="A101" s="13" t="s">
        <v>119</v>
      </c>
      <c r="B101" s="3" t="s">
        <v>277</v>
      </c>
      <c r="C101" s="35">
        <v>5000</v>
      </c>
      <c r="D101" s="35">
        <v>25000</v>
      </c>
      <c r="E101" s="35">
        <v>14069.84</v>
      </c>
      <c r="F101" s="35"/>
      <c r="G101" s="27">
        <f t="shared" si="6"/>
        <v>56.27936</v>
      </c>
      <c r="H101" s="30">
        <f t="shared" si="7"/>
        <v>10930.16</v>
      </c>
    </row>
    <row r="102" spans="1:8" ht="25.5">
      <c r="A102" s="13" t="s">
        <v>121</v>
      </c>
      <c r="B102" s="3" t="s">
        <v>278</v>
      </c>
      <c r="C102" s="35">
        <v>51000</v>
      </c>
      <c r="D102" s="35">
        <v>31000</v>
      </c>
      <c r="E102" s="35">
        <v>10220</v>
      </c>
      <c r="F102" s="35">
        <v>70500</v>
      </c>
      <c r="G102" s="27">
        <f t="shared" si="6"/>
        <v>32.96774193548387</v>
      </c>
      <c r="H102" s="30">
        <f t="shared" si="7"/>
        <v>20780</v>
      </c>
    </row>
    <row r="103" spans="1:8" ht="51">
      <c r="A103" s="17" t="s">
        <v>170</v>
      </c>
      <c r="B103" s="3" t="s">
        <v>324</v>
      </c>
      <c r="C103" s="35"/>
      <c r="D103" s="35"/>
      <c r="E103" s="35"/>
      <c r="F103" s="35">
        <v>350000</v>
      </c>
      <c r="G103" s="27"/>
      <c r="H103" s="30">
        <f aca="true" t="shared" si="8" ref="H103:H109">D103-E103</f>
        <v>0</v>
      </c>
    </row>
    <row r="104" spans="1:8" ht="38.25">
      <c r="A104" s="13" t="s">
        <v>141</v>
      </c>
      <c r="B104" s="3" t="s">
        <v>363</v>
      </c>
      <c r="C104" s="35"/>
      <c r="D104" s="35">
        <v>140000</v>
      </c>
      <c r="E104" s="35">
        <v>121250</v>
      </c>
      <c r="F104" s="35"/>
      <c r="G104" s="27"/>
      <c r="H104" s="30"/>
    </row>
    <row r="105" spans="1:8" ht="12.75">
      <c r="A105" s="23" t="s">
        <v>32</v>
      </c>
      <c r="B105" s="1" t="s">
        <v>33</v>
      </c>
      <c r="C105" s="33">
        <f>C106+C107+C108</f>
        <v>2187467</v>
      </c>
      <c r="D105" s="33">
        <f>D106+D107+D108+D109</f>
        <v>2713165</v>
      </c>
      <c r="E105" s="33">
        <f>E106+E107+E108</f>
        <v>1136423.36</v>
      </c>
      <c r="F105" s="33">
        <f>F106+F107+F108</f>
        <v>1124828.12</v>
      </c>
      <c r="G105" s="27">
        <f>E105/D105*100</f>
        <v>41.88552336477878</v>
      </c>
      <c r="H105" s="30">
        <f t="shared" si="8"/>
        <v>1576741.64</v>
      </c>
    </row>
    <row r="106" spans="1:8" ht="12.75">
      <c r="A106" s="3" t="s">
        <v>114</v>
      </c>
      <c r="B106" s="3" t="s">
        <v>349</v>
      </c>
      <c r="C106" s="34">
        <v>1590551</v>
      </c>
      <c r="D106" s="34">
        <v>1775151</v>
      </c>
      <c r="E106" s="34">
        <v>848581.41</v>
      </c>
      <c r="F106" s="11">
        <v>854048.39</v>
      </c>
      <c r="G106" s="27">
        <f>E106/D106*100</f>
        <v>47.80333673022746</v>
      </c>
      <c r="H106" s="30">
        <f t="shared" si="8"/>
        <v>926569.59</v>
      </c>
    </row>
    <row r="107" spans="1:8" ht="12.75">
      <c r="A107" s="3" t="s">
        <v>116</v>
      </c>
      <c r="B107" s="3" t="s">
        <v>350</v>
      </c>
      <c r="C107" s="34">
        <v>485816</v>
      </c>
      <c r="D107" s="34">
        <v>544616</v>
      </c>
      <c r="E107" s="34">
        <v>255841.95</v>
      </c>
      <c r="F107" s="11">
        <v>248379.73</v>
      </c>
      <c r="G107" s="27">
        <f>E107/D107*100</f>
        <v>46.97657615641113</v>
      </c>
      <c r="H107" s="30">
        <f t="shared" si="8"/>
        <v>288774.05</v>
      </c>
    </row>
    <row r="108" spans="1:8" ht="25.5">
      <c r="A108" s="13" t="s">
        <v>121</v>
      </c>
      <c r="B108" s="3" t="s">
        <v>329</v>
      </c>
      <c r="C108" s="34">
        <v>111100</v>
      </c>
      <c r="D108" s="34">
        <v>393398</v>
      </c>
      <c r="E108" s="34">
        <v>32000</v>
      </c>
      <c r="F108" s="3">
        <v>22400</v>
      </c>
      <c r="G108" s="27">
        <f>E108/D108*100</f>
        <v>8.13425589352259</v>
      </c>
      <c r="H108" s="30">
        <f t="shared" si="8"/>
        <v>361398</v>
      </c>
    </row>
    <row r="109" spans="1:8" ht="38.25">
      <c r="A109" s="13" t="s">
        <v>141</v>
      </c>
      <c r="B109" s="3" t="s">
        <v>351</v>
      </c>
      <c r="C109" s="34"/>
      <c r="D109" s="34"/>
      <c r="E109" s="34"/>
      <c r="F109" s="34"/>
      <c r="G109" s="27" t="e">
        <f>E109/D109*100</f>
        <v>#DIV/0!</v>
      </c>
      <c r="H109" s="30">
        <f t="shared" si="8"/>
        <v>0</v>
      </c>
    </row>
    <row r="110" spans="1:8" ht="38.25">
      <c r="A110" s="24" t="s">
        <v>34</v>
      </c>
      <c r="B110" s="23" t="s">
        <v>35</v>
      </c>
      <c r="C110" s="31">
        <f>C111</f>
        <v>57000</v>
      </c>
      <c r="D110" s="31">
        <f>D111</f>
        <v>57000</v>
      </c>
      <c r="E110" s="31">
        <f>E111</f>
        <v>32244</v>
      </c>
      <c r="F110" s="31">
        <f>F111</f>
        <v>0</v>
      </c>
      <c r="G110" s="28">
        <f t="shared" si="3"/>
        <v>56.56842105263158</v>
      </c>
      <c r="H110" s="33">
        <f t="shared" si="4"/>
        <v>24756</v>
      </c>
    </row>
    <row r="111" spans="1:8" ht="25.5">
      <c r="A111" s="13" t="s">
        <v>121</v>
      </c>
      <c r="B111" s="3" t="s">
        <v>122</v>
      </c>
      <c r="C111" s="34">
        <v>57000</v>
      </c>
      <c r="D111" s="11">
        <v>57000</v>
      </c>
      <c r="E111" s="3">
        <v>32244</v>
      </c>
      <c r="F111" s="3"/>
      <c r="G111" s="27">
        <f t="shared" si="3"/>
        <v>56.56842105263158</v>
      </c>
      <c r="H111" s="30">
        <f t="shared" si="4"/>
        <v>24756</v>
      </c>
    </row>
    <row r="112" spans="1:8" ht="12.75">
      <c r="A112" s="1" t="s">
        <v>36</v>
      </c>
      <c r="B112" s="1" t="s">
        <v>37</v>
      </c>
      <c r="C112" s="33">
        <f>C113+C117+C118+C123+C119+C120+C121+C122</f>
        <v>31037278.66</v>
      </c>
      <c r="D112" s="33">
        <f>D113+D117+D118+D123+D119+D120+D121+D122</f>
        <v>40547030.11</v>
      </c>
      <c r="E112" s="33">
        <f>E113+E117+E118+E123+E119+E120+E121+E122</f>
        <v>20147981.42</v>
      </c>
      <c r="F112" s="33">
        <f>F113+F117+F118+F123+F119+F120+F121+F122</f>
        <v>10391391.9</v>
      </c>
      <c r="G112" s="28">
        <f t="shared" si="3"/>
        <v>49.69039992655581</v>
      </c>
      <c r="H112" s="33">
        <f t="shared" si="4"/>
        <v>20399048.689999998</v>
      </c>
    </row>
    <row r="113" spans="1:8" ht="25.5">
      <c r="A113" s="17" t="s">
        <v>127</v>
      </c>
      <c r="B113" s="3" t="s">
        <v>128</v>
      </c>
      <c r="C113" s="34">
        <f>C114+C115+C116</f>
        <v>2807600</v>
      </c>
      <c r="D113" s="34">
        <f>D114+D115+D116</f>
        <v>2807600</v>
      </c>
      <c r="E113" s="34">
        <f>E114+E115+E116</f>
        <v>1356020.5</v>
      </c>
      <c r="F113" s="34">
        <f>F114+F115+F116</f>
        <v>1450820.6900000002</v>
      </c>
      <c r="G113" s="27">
        <f t="shared" si="3"/>
        <v>48.298208434249894</v>
      </c>
      <c r="H113" s="30">
        <f t="shared" si="4"/>
        <v>1451579.5</v>
      </c>
    </row>
    <row r="114" spans="1:8" ht="12.75">
      <c r="A114" s="3" t="s">
        <v>114</v>
      </c>
      <c r="B114" s="3" t="s">
        <v>113</v>
      </c>
      <c r="C114" s="34">
        <f>C126</f>
        <v>2154800</v>
      </c>
      <c r="D114" s="34">
        <f aca="true" t="shared" si="9" ref="D114:E116">D126</f>
        <v>2154800</v>
      </c>
      <c r="E114" s="34">
        <f t="shared" si="9"/>
        <v>1046423.54</v>
      </c>
      <c r="F114" s="34">
        <f>F126</f>
        <v>1114609.1</v>
      </c>
      <c r="G114" s="27">
        <f t="shared" si="3"/>
        <v>48.562443846296645</v>
      </c>
      <c r="H114" s="30">
        <f t="shared" si="4"/>
        <v>1108376.46</v>
      </c>
    </row>
    <row r="115" spans="1:8" ht="12.75">
      <c r="A115" s="3" t="s">
        <v>116</v>
      </c>
      <c r="B115" s="3" t="s">
        <v>115</v>
      </c>
      <c r="C115" s="34">
        <f>C127</f>
        <v>650800</v>
      </c>
      <c r="D115" s="34">
        <f t="shared" si="9"/>
        <v>650800</v>
      </c>
      <c r="E115" s="34">
        <f t="shared" si="9"/>
        <v>309596.96</v>
      </c>
      <c r="F115" s="34">
        <f>F127</f>
        <v>336211.59</v>
      </c>
      <c r="G115" s="27">
        <f t="shared" si="3"/>
        <v>47.571751690227416</v>
      </c>
      <c r="H115" s="30">
        <f t="shared" si="4"/>
        <v>341203.04</v>
      </c>
    </row>
    <row r="116" spans="1:8" ht="12.75">
      <c r="A116" s="5" t="s">
        <v>117</v>
      </c>
      <c r="B116" s="3" t="s">
        <v>118</v>
      </c>
      <c r="C116" s="34">
        <f>C128</f>
        <v>2000</v>
      </c>
      <c r="D116" s="34">
        <f t="shared" si="9"/>
        <v>2000</v>
      </c>
      <c r="E116" s="34">
        <f t="shared" si="9"/>
        <v>0</v>
      </c>
      <c r="F116" s="34">
        <f>F128</f>
        <v>0</v>
      </c>
      <c r="G116" s="27">
        <f t="shared" si="3"/>
        <v>0</v>
      </c>
      <c r="H116" s="30">
        <f t="shared" si="4"/>
        <v>2000</v>
      </c>
    </row>
    <row r="117" spans="1:8" ht="25.5">
      <c r="A117" s="13" t="s">
        <v>119</v>
      </c>
      <c r="B117" s="3" t="s">
        <v>120</v>
      </c>
      <c r="C117" s="34">
        <f>C129</f>
        <v>49900</v>
      </c>
      <c r="D117" s="34">
        <f>D129+D139</f>
        <v>190700</v>
      </c>
      <c r="E117" s="34">
        <f>E129+E139</f>
        <v>81510.2</v>
      </c>
      <c r="F117" s="34">
        <f>F129+F139</f>
        <v>0</v>
      </c>
      <c r="G117" s="27">
        <f t="shared" si="3"/>
        <v>42.742632406921864</v>
      </c>
      <c r="H117" s="30">
        <f t="shared" si="4"/>
        <v>109189.8</v>
      </c>
    </row>
    <row r="118" spans="1:8" ht="25.5">
      <c r="A118" s="13" t="s">
        <v>121</v>
      </c>
      <c r="B118" s="3" t="s">
        <v>122</v>
      </c>
      <c r="C118" s="34">
        <f>C130+C136+C140</f>
        <v>16437478.66</v>
      </c>
      <c r="D118" s="34">
        <f>D130+D136+D140+D133</f>
        <v>20170730.11</v>
      </c>
      <c r="E118" s="34">
        <f>E130+E136+E140</f>
        <v>6194974.14</v>
      </c>
      <c r="F118" s="34">
        <f>F130+F136+F140</f>
        <v>4998839.8100000005</v>
      </c>
      <c r="G118" s="27">
        <f t="shared" si="3"/>
        <v>30.712691638904687</v>
      </c>
      <c r="H118" s="30">
        <f t="shared" si="4"/>
        <v>13975755.969999999</v>
      </c>
    </row>
    <row r="119" spans="1:8" ht="12.75">
      <c r="A119" s="5" t="s">
        <v>139</v>
      </c>
      <c r="B119" s="3" t="s">
        <v>140</v>
      </c>
      <c r="C119" s="3">
        <f>C141</f>
        <v>0</v>
      </c>
      <c r="D119" s="3"/>
      <c r="E119" s="3"/>
      <c r="F119" s="3">
        <f>F141</f>
        <v>0</v>
      </c>
      <c r="G119" s="27"/>
      <c r="H119" s="30">
        <f>D119-E119</f>
        <v>0</v>
      </c>
    </row>
    <row r="120" spans="1:8" ht="38.25">
      <c r="A120" s="13" t="s">
        <v>176</v>
      </c>
      <c r="B120" s="3" t="s">
        <v>358</v>
      </c>
      <c r="C120" s="3"/>
      <c r="D120" s="34">
        <f>D141</f>
        <v>1470000</v>
      </c>
      <c r="E120" s="34">
        <f>E141</f>
        <v>1470000</v>
      </c>
      <c r="F120" s="34">
        <f>F141</f>
        <v>0</v>
      </c>
      <c r="G120" s="27"/>
      <c r="H120" s="30">
        <f>D120-E120</f>
        <v>0</v>
      </c>
    </row>
    <row r="121" spans="1:8" ht="51">
      <c r="A121" s="17" t="s">
        <v>157</v>
      </c>
      <c r="B121" s="3" t="s">
        <v>162</v>
      </c>
      <c r="C121" s="3">
        <f aca="true" t="shared" si="10" ref="C121:F122">C143</f>
        <v>1290000</v>
      </c>
      <c r="D121" s="3">
        <f t="shared" si="10"/>
        <v>1740000</v>
      </c>
      <c r="E121" s="3">
        <f t="shared" si="10"/>
        <v>900620</v>
      </c>
      <c r="F121" s="3">
        <f t="shared" si="10"/>
        <v>602600</v>
      </c>
      <c r="G121" s="27">
        <f>E121/D121*100</f>
        <v>51.759770114942526</v>
      </c>
      <c r="H121" s="30">
        <f>D121-E121</f>
        <v>839380</v>
      </c>
    </row>
    <row r="122" spans="1:8" ht="12.75">
      <c r="A122" s="17" t="s">
        <v>159</v>
      </c>
      <c r="B122" s="3" t="s">
        <v>163</v>
      </c>
      <c r="C122" s="3">
        <f t="shared" si="10"/>
        <v>10000</v>
      </c>
      <c r="D122" s="3">
        <f t="shared" si="10"/>
        <v>80000</v>
      </c>
      <c r="E122" s="3">
        <f t="shared" si="10"/>
        <v>71947.44</v>
      </c>
      <c r="F122" s="3">
        <f t="shared" si="10"/>
        <v>66212.2</v>
      </c>
      <c r="G122" s="27">
        <f>E122/D122*100</f>
        <v>89.93430000000001</v>
      </c>
      <c r="H122" s="30">
        <f>D122-E122</f>
        <v>8052.559999999998</v>
      </c>
    </row>
    <row r="123" spans="1:8" ht="38.25">
      <c r="A123" s="13" t="s">
        <v>141</v>
      </c>
      <c r="B123" s="3" t="s">
        <v>142</v>
      </c>
      <c r="C123" s="34">
        <f>C131+C134+C145+C137</f>
        <v>10442300</v>
      </c>
      <c r="D123" s="34">
        <f>D131+D134+D145+D137</f>
        <v>14088000</v>
      </c>
      <c r="E123" s="34">
        <f>E131+E134+E145+E137</f>
        <v>10072909.14</v>
      </c>
      <c r="F123" s="34">
        <f>F131+F134+F145+F137</f>
        <v>3272919.2</v>
      </c>
      <c r="G123" s="27">
        <f t="shared" si="3"/>
        <v>71.49992291311756</v>
      </c>
      <c r="H123" s="30">
        <f t="shared" si="4"/>
        <v>4015090.8599999994</v>
      </c>
    </row>
    <row r="124" spans="1:8" ht="12.75">
      <c r="A124" s="23" t="s">
        <v>2</v>
      </c>
      <c r="B124" s="23" t="s">
        <v>38</v>
      </c>
      <c r="C124" s="31">
        <f>C125+C129+C130+C131</f>
        <v>9618300</v>
      </c>
      <c r="D124" s="31">
        <f>D125+D129+D130+D131</f>
        <v>10436400</v>
      </c>
      <c r="E124" s="31">
        <f>E125+E129+E130+E131</f>
        <v>7005542.58</v>
      </c>
      <c r="F124" s="31">
        <f>F125+F129+F130+F131</f>
        <v>4113738.7200000007</v>
      </c>
      <c r="G124" s="28">
        <f t="shared" si="3"/>
        <v>67.12604518799587</v>
      </c>
      <c r="H124" s="33">
        <f t="shared" si="4"/>
        <v>3430857.42</v>
      </c>
    </row>
    <row r="125" spans="1:8" ht="25.5">
      <c r="A125" s="17" t="s">
        <v>127</v>
      </c>
      <c r="B125" s="3" t="s">
        <v>143</v>
      </c>
      <c r="C125" s="34">
        <f>C126+C127+C128</f>
        <v>2807600</v>
      </c>
      <c r="D125" s="34">
        <f>D126+D127+D128</f>
        <v>2807600</v>
      </c>
      <c r="E125" s="34">
        <f>E126+E127+E128</f>
        <v>1356020.5</v>
      </c>
      <c r="F125" s="34">
        <f>F126+F127+F128</f>
        <v>1450820.6900000002</v>
      </c>
      <c r="G125" s="27">
        <f t="shared" si="3"/>
        <v>48.298208434249894</v>
      </c>
      <c r="H125" s="30">
        <f t="shared" si="4"/>
        <v>1451579.5</v>
      </c>
    </row>
    <row r="126" spans="1:8" ht="12.75">
      <c r="A126" s="3" t="s">
        <v>114</v>
      </c>
      <c r="B126" s="3" t="s">
        <v>144</v>
      </c>
      <c r="C126" s="34">
        <v>2154800</v>
      </c>
      <c r="D126" s="34">
        <v>2154800</v>
      </c>
      <c r="E126" s="34">
        <v>1046423.54</v>
      </c>
      <c r="F126" s="34">
        <v>1114609.1</v>
      </c>
      <c r="G126" s="27">
        <f t="shared" si="3"/>
        <v>48.562443846296645</v>
      </c>
      <c r="H126" s="30">
        <f t="shared" si="4"/>
        <v>1108376.46</v>
      </c>
    </row>
    <row r="127" spans="1:8" ht="12.75">
      <c r="A127" s="3" t="s">
        <v>116</v>
      </c>
      <c r="B127" s="3" t="s">
        <v>145</v>
      </c>
      <c r="C127" s="34">
        <v>650800</v>
      </c>
      <c r="D127" s="34">
        <v>650800</v>
      </c>
      <c r="E127" s="34">
        <v>309596.96</v>
      </c>
      <c r="F127" s="34">
        <v>336211.59</v>
      </c>
      <c r="G127" s="27">
        <f t="shared" si="3"/>
        <v>47.571751690227416</v>
      </c>
      <c r="H127" s="30">
        <f t="shared" si="4"/>
        <v>341203.04</v>
      </c>
    </row>
    <row r="128" spans="1:8" ht="12.75">
      <c r="A128" s="5" t="s">
        <v>117</v>
      </c>
      <c r="B128" s="3" t="s">
        <v>146</v>
      </c>
      <c r="C128" s="34">
        <v>2000</v>
      </c>
      <c r="D128" s="34">
        <v>2000</v>
      </c>
      <c r="E128" s="34">
        <v>0</v>
      </c>
      <c r="F128" s="34">
        <v>0</v>
      </c>
      <c r="G128" s="27">
        <f t="shared" si="3"/>
        <v>0</v>
      </c>
      <c r="H128" s="30">
        <f t="shared" si="4"/>
        <v>2000</v>
      </c>
    </row>
    <row r="129" spans="1:8" ht="25.5">
      <c r="A129" s="13" t="s">
        <v>119</v>
      </c>
      <c r="B129" s="3" t="s">
        <v>147</v>
      </c>
      <c r="C129" s="3">
        <v>49900</v>
      </c>
      <c r="D129" s="34">
        <v>167000</v>
      </c>
      <c r="E129" s="34">
        <v>81510.2</v>
      </c>
      <c r="F129" s="34"/>
      <c r="G129" s="27">
        <f t="shared" si="3"/>
        <v>48.808502994011974</v>
      </c>
      <c r="H129" s="30">
        <f t="shared" si="4"/>
        <v>85489.8</v>
      </c>
    </row>
    <row r="130" spans="1:8" ht="25.5">
      <c r="A130" s="13" t="s">
        <v>121</v>
      </c>
      <c r="B130" s="3" t="s">
        <v>148</v>
      </c>
      <c r="C130" s="34">
        <v>695400</v>
      </c>
      <c r="D130" s="34">
        <v>1270200</v>
      </c>
      <c r="E130" s="34">
        <v>177683.8</v>
      </c>
      <c r="F130" s="34">
        <v>342112.83</v>
      </c>
      <c r="G130" s="27">
        <f>E130/D130*100</f>
        <v>13.98864745709337</v>
      </c>
      <c r="H130" s="30">
        <f>D130-E130</f>
        <v>1092516.2</v>
      </c>
    </row>
    <row r="131" spans="1:8" ht="38.25">
      <c r="A131" s="13" t="s">
        <v>141</v>
      </c>
      <c r="B131" s="3" t="s">
        <v>149</v>
      </c>
      <c r="C131" s="34">
        <v>6065400</v>
      </c>
      <c r="D131" s="34">
        <v>6191600</v>
      </c>
      <c r="E131" s="34">
        <v>5390328.08</v>
      </c>
      <c r="F131" s="34">
        <v>2320805.2</v>
      </c>
      <c r="G131" s="27">
        <f>E131/D131*100</f>
        <v>87.05872601589249</v>
      </c>
      <c r="H131" s="30">
        <f>D131-E131</f>
        <v>801271.9199999999</v>
      </c>
    </row>
    <row r="132" spans="1:8" ht="12.75">
      <c r="A132" s="23" t="s">
        <v>3</v>
      </c>
      <c r="B132" s="23" t="s">
        <v>39</v>
      </c>
      <c r="C132" s="31">
        <f>C134</f>
        <v>250000</v>
      </c>
      <c r="D132" s="31">
        <f>D134+D133</f>
        <v>507500</v>
      </c>
      <c r="E132" s="31">
        <f>E134</f>
        <v>278074.28</v>
      </c>
      <c r="F132" s="31">
        <f>F134</f>
        <v>57750</v>
      </c>
      <c r="G132" s="28">
        <f t="shared" si="3"/>
        <v>54.792961576354685</v>
      </c>
      <c r="H132" s="33">
        <f t="shared" si="4"/>
        <v>229425.71999999997</v>
      </c>
    </row>
    <row r="133" spans="1:8" ht="25.5">
      <c r="A133" s="13" t="s">
        <v>121</v>
      </c>
      <c r="B133" s="3" t="s">
        <v>373</v>
      </c>
      <c r="C133" s="31"/>
      <c r="D133" s="36">
        <v>7500</v>
      </c>
      <c r="E133" s="31"/>
      <c r="F133" s="31"/>
      <c r="G133" s="28"/>
      <c r="H133" s="33"/>
    </row>
    <row r="134" spans="1:8" ht="38.25">
      <c r="A134" s="13" t="s">
        <v>141</v>
      </c>
      <c r="B134" s="3" t="s">
        <v>153</v>
      </c>
      <c r="C134" s="3">
        <v>250000</v>
      </c>
      <c r="D134" s="34">
        <v>500000</v>
      </c>
      <c r="E134" s="34">
        <v>278074.28</v>
      </c>
      <c r="F134" s="34">
        <v>57750</v>
      </c>
      <c r="G134" s="27">
        <f t="shared" si="3"/>
        <v>55.614856</v>
      </c>
      <c r="H134" s="30">
        <f t="shared" si="4"/>
        <v>221925.71999999997</v>
      </c>
    </row>
    <row r="135" spans="1:8" ht="12.75">
      <c r="A135" s="23" t="s">
        <v>40</v>
      </c>
      <c r="B135" s="23" t="s">
        <v>41</v>
      </c>
      <c r="C135" s="31">
        <f>C136+C137</f>
        <v>12754398.66</v>
      </c>
      <c r="D135" s="31">
        <f>D136+D137</f>
        <v>17841130.11</v>
      </c>
      <c r="E135" s="31">
        <f>E136+E137</f>
        <v>7969761.13</v>
      </c>
      <c r="F135" s="31">
        <f>F136+F137</f>
        <v>4744496.79</v>
      </c>
      <c r="G135" s="28">
        <f t="shared" si="3"/>
        <v>44.67071918013158</v>
      </c>
      <c r="H135" s="33">
        <f t="shared" si="4"/>
        <v>9871368.98</v>
      </c>
    </row>
    <row r="136" spans="1:8" ht="25.5">
      <c r="A136" s="13" t="s">
        <v>121</v>
      </c>
      <c r="B136" s="3" t="s">
        <v>150</v>
      </c>
      <c r="C136" s="3">
        <v>8912498.66</v>
      </c>
      <c r="D136" s="3">
        <v>10759730.11</v>
      </c>
      <c r="E136" s="34">
        <v>3828412.23</v>
      </c>
      <c r="F136" s="34">
        <v>3850132.79</v>
      </c>
      <c r="G136" s="27">
        <f t="shared" si="3"/>
        <v>35.58093177859459</v>
      </c>
      <c r="H136" s="30">
        <f t="shared" si="4"/>
        <v>6931317.879999999</v>
      </c>
    </row>
    <row r="137" spans="1:8" ht="38.25">
      <c r="A137" s="13" t="s">
        <v>141</v>
      </c>
      <c r="B137" s="3" t="s">
        <v>330</v>
      </c>
      <c r="C137" s="3">
        <v>3841900</v>
      </c>
      <c r="D137" s="3">
        <v>7081400</v>
      </c>
      <c r="E137" s="34">
        <v>4141348.9</v>
      </c>
      <c r="F137" s="3">
        <v>894364</v>
      </c>
      <c r="G137" s="27">
        <f t="shared" si="3"/>
        <v>58.482064281074365</v>
      </c>
      <c r="H137" s="30">
        <f t="shared" si="4"/>
        <v>2940051.1</v>
      </c>
    </row>
    <row r="138" spans="1:8" ht="25.5">
      <c r="A138" s="24" t="s">
        <v>4</v>
      </c>
      <c r="B138" s="23" t="s">
        <v>42</v>
      </c>
      <c r="C138" s="31">
        <f>C140+C141+C142+C143+C144+C145</f>
        <v>8414580</v>
      </c>
      <c r="D138" s="31">
        <f>D140+D141+D142+D143+D144+D145+D139</f>
        <v>11762000</v>
      </c>
      <c r="E138" s="31">
        <f>E140+E141+E142+E143+E144+E145+E139</f>
        <v>4894603.43</v>
      </c>
      <c r="F138" s="31">
        <f>F140+F141+F142+F143+F144+F145+F139</f>
        <v>1475406.39</v>
      </c>
      <c r="G138" s="28">
        <f t="shared" si="3"/>
        <v>41.61370030607039</v>
      </c>
      <c r="H138" s="33">
        <f t="shared" si="4"/>
        <v>6867396.57</v>
      </c>
    </row>
    <row r="139" spans="1:8" ht="25.5">
      <c r="A139" s="13" t="s">
        <v>119</v>
      </c>
      <c r="B139" s="3" t="s">
        <v>342</v>
      </c>
      <c r="C139" s="31"/>
      <c r="D139" s="35">
        <v>23700</v>
      </c>
      <c r="E139" s="31"/>
      <c r="F139" s="31"/>
      <c r="G139" s="28"/>
      <c r="H139" s="33"/>
    </row>
    <row r="140" spans="1:8" ht="25.5">
      <c r="A140" s="13" t="s">
        <v>121</v>
      </c>
      <c r="B140" s="3" t="s">
        <v>154</v>
      </c>
      <c r="C140" s="3">
        <v>6829580</v>
      </c>
      <c r="D140" s="3">
        <v>8133300</v>
      </c>
      <c r="E140" s="34">
        <v>2188878.11</v>
      </c>
      <c r="F140" s="3">
        <v>806594.19</v>
      </c>
      <c r="G140" s="27">
        <f t="shared" si="3"/>
        <v>26.91254607600851</v>
      </c>
      <c r="H140" s="30">
        <f t="shared" si="4"/>
        <v>5944421.890000001</v>
      </c>
    </row>
    <row r="141" spans="1:8" ht="40.5" customHeight="1">
      <c r="A141" s="13" t="s">
        <v>176</v>
      </c>
      <c r="B141" s="3" t="s">
        <v>357</v>
      </c>
      <c r="C141" s="3"/>
      <c r="D141" s="34">
        <v>1470000</v>
      </c>
      <c r="E141" s="34">
        <v>1470000</v>
      </c>
      <c r="F141" s="34">
        <v>0</v>
      </c>
      <c r="G141" s="27">
        <f t="shared" si="3"/>
        <v>100</v>
      </c>
      <c r="H141" s="30">
        <f t="shared" si="4"/>
        <v>0</v>
      </c>
    </row>
    <row r="142" spans="1:8" ht="12.75">
      <c r="A142" s="5" t="s">
        <v>151</v>
      </c>
      <c r="B142" s="3" t="s">
        <v>156</v>
      </c>
      <c r="C142" s="3"/>
      <c r="D142" s="34"/>
      <c r="E142" s="34">
        <v>0</v>
      </c>
      <c r="F142" s="34">
        <v>0</v>
      </c>
      <c r="G142" s="27"/>
      <c r="H142" s="30">
        <f t="shared" si="4"/>
        <v>0</v>
      </c>
    </row>
    <row r="143" spans="1:8" ht="51">
      <c r="A143" s="17" t="s">
        <v>157</v>
      </c>
      <c r="B143" s="3" t="s">
        <v>158</v>
      </c>
      <c r="C143" s="3">
        <v>1290000</v>
      </c>
      <c r="D143" s="34">
        <v>1740000</v>
      </c>
      <c r="E143" s="34">
        <v>900620</v>
      </c>
      <c r="F143" s="11">
        <v>602600</v>
      </c>
      <c r="G143" s="27">
        <f t="shared" si="3"/>
        <v>51.759770114942526</v>
      </c>
      <c r="H143" s="30">
        <f t="shared" si="4"/>
        <v>839380</v>
      </c>
    </row>
    <row r="144" spans="1:8" ht="12.75">
      <c r="A144" s="17" t="s">
        <v>159</v>
      </c>
      <c r="B144" s="3" t="s">
        <v>160</v>
      </c>
      <c r="C144" s="3">
        <v>10000</v>
      </c>
      <c r="D144" s="34">
        <v>80000</v>
      </c>
      <c r="E144" s="34">
        <v>71947.44</v>
      </c>
      <c r="F144" s="3">
        <v>66212.2</v>
      </c>
      <c r="G144" s="27">
        <f t="shared" si="3"/>
        <v>89.93430000000001</v>
      </c>
      <c r="H144" s="30">
        <f t="shared" si="4"/>
        <v>8052.559999999998</v>
      </c>
    </row>
    <row r="145" spans="1:8" ht="38.25">
      <c r="A145" s="13" t="s">
        <v>141</v>
      </c>
      <c r="B145" s="3" t="s">
        <v>161</v>
      </c>
      <c r="C145" s="3">
        <v>285000</v>
      </c>
      <c r="D145" s="34">
        <v>315000</v>
      </c>
      <c r="E145" s="34">
        <v>263157.88</v>
      </c>
      <c r="F145" s="34">
        <v>0</v>
      </c>
      <c r="G145" s="27">
        <f t="shared" si="3"/>
        <v>83.54218412698413</v>
      </c>
      <c r="H145" s="30">
        <f t="shared" si="4"/>
        <v>51842.119999999995</v>
      </c>
    </row>
    <row r="146" spans="1:8" ht="12.75">
      <c r="A146" s="1" t="s">
        <v>43</v>
      </c>
      <c r="B146" s="1" t="s">
        <v>44</v>
      </c>
      <c r="C146" s="33">
        <f>C148+C149+C147+C151</f>
        <v>25705804.8</v>
      </c>
      <c r="D146" s="33">
        <f>D148+D149+D147+D151+D150</f>
        <v>38108111.66</v>
      </c>
      <c r="E146" s="33">
        <f>E148+E149+E147+E151+E150</f>
        <v>12256163.78</v>
      </c>
      <c r="F146" s="33">
        <f>F148+F149+F147+F151+F150</f>
        <v>8890152.540000001</v>
      </c>
      <c r="G146" s="28">
        <f t="shared" si="3"/>
        <v>32.161561531438004</v>
      </c>
      <c r="H146" s="33">
        <f t="shared" si="4"/>
        <v>25851947.879999995</v>
      </c>
    </row>
    <row r="147" spans="1:8" ht="25.5">
      <c r="A147" s="13" t="s">
        <v>121</v>
      </c>
      <c r="B147" s="3" t="s">
        <v>337</v>
      </c>
      <c r="C147" s="35">
        <f>C153+C157+C161</f>
        <v>8828564.8</v>
      </c>
      <c r="D147" s="35">
        <f>D153+D157+D161</f>
        <v>20603039.66</v>
      </c>
      <c r="E147" s="35">
        <f>E153+E157+E161</f>
        <v>5023207.18</v>
      </c>
      <c r="F147" s="35">
        <f>F153+F157+F161</f>
        <v>3031520.14</v>
      </c>
      <c r="G147" s="27">
        <f>E147/D147*100</f>
        <v>24.38090331764182</v>
      </c>
      <c r="H147" s="30">
        <f>D147-E147</f>
        <v>15579832.48</v>
      </c>
    </row>
    <row r="148" spans="1:8" ht="38.25">
      <c r="A148" s="17" t="s">
        <v>164</v>
      </c>
      <c r="B148" s="3" t="s">
        <v>339</v>
      </c>
      <c r="C148" s="35">
        <f>C154</f>
        <v>6178500</v>
      </c>
      <c r="D148" s="35">
        <f>D154</f>
        <v>6178500</v>
      </c>
      <c r="E148" s="35">
        <f>E154</f>
        <v>5710756.6</v>
      </c>
      <c r="F148" s="35">
        <f>F154</f>
        <v>3377749.4</v>
      </c>
      <c r="G148" s="27">
        <f t="shared" si="3"/>
        <v>92.4294990693534</v>
      </c>
      <c r="H148" s="30">
        <f t="shared" si="4"/>
        <v>467743.4000000004</v>
      </c>
    </row>
    <row r="149" spans="1:8" ht="38.25">
      <c r="A149" s="13" t="s">
        <v>141</v>
      </c>
      <c r="B149" s="3" t="s">
        <v>338</v>
      </c>
      <c r="C149" s="35">
        <f>C155+C158+C162</f>
        <v>10692740</v>
      </c>
      <c r="D149" s="35">
        <f>D155+D162+D159</f>
        <v>7083572</v>
      </c>
      <c r="E149" s="35">
        <f>E155+E158+E162</f>
        <v>1522200</v>
      </c>
      <c r="F149" s="35">
        <f>F155+F158+F162</f>
        <v>2480883</v>
      </c>
      <c r="G149" s="27">
        <f t="shared" si="3"/>
        <v>21.48915829471346</v>
      </c>
      <c r="H149" s="30">
        <f t="shared" si="4"/>
        <v>5561372</v>
      </c>
    </row>
    <row r="150" spans="1:8" ht="57" customHeight="1">
      <c r="A150" s="13" t="s">
        <v>353</v>
      </c>
      <c r="B150" s="3" t="s">
        <v>354</v>
      </c>
      <c r="C150" s="35"/>
      <c r="D150" s="35">
        <f>D158</f>
        <v>4237000</v>
      </c>
      <c r="E150" s="35">
        <f>E158</f>
        <v>0</v>
      </c>
      <c r="F150" s="35">
        <f>F158</f>
        <v>0</v>
      </c>
      <c r="G150" s="27">
        <f>E150/D150*100</f>
        <v>0</v>
      </c>
      <c r="H150" s="30">
        <f>D150-E150</f>
        <v>4237000</v>
      </c>
    </row>
    <row r="151" spans="1:8" ht="12.75">
      <c r="A151" s="3" t="s">
        <v>125</v>
      </c>
      <c r="B151" s="3" t="s">
        <v>340</v>
      </c>
      <c r="C151" s="35">
        <f>C163</f>
        <v>6000</v>
      </c>
      <c r="D151" s="35">
        <f>D163</f>
        <v>6000</v>
      </c>
      <c r="E151" s="35">
        <f>E163</f>
        <v>0</v>
      </c>
      <c r="F151" s="35">
        <f>F163</f>
        <v>0</v>
      </c>
      <c r="G151" s="27"/>
      <c r="H151" s="30"/>
    </row>
    <row r="152" spans="1:8" ht="12.75">
      <c r="A152" s="23" t="s">
        <v>45</v>
      </c>
      <c r="B152" s="23" t="s">
        <v>46</v>
      </c>
      <c r="C152" s="31">
        <f>C154+C153+C155</f>
        <v>6364500</v>
      </c>
      <c r="D152" s="31">
        <f>D154+D153+D155</f>
        <v>6381500</v>
      </c>
      <c r="E152" s="31">
        <f>E154+E153+E155</f>
        <v>5710756.6</v>
      </c>
      <c r="F152" s="33">
        <f>F154+F153+F155</f>
        <v>4356106.96</v>
      </c>
      <c r="G152" s="28">
        <f t="shared" si="3"/>
        <v>89.48925174332054</v>
      </c>
      <c r="H152" s="33">
        <f t="shared" si="4"/>
        <v>670743.4000000004</v>
      </c>
    </row>
    <row r="153" spans="1:8" ht="25.5">
      <c r="A153" s="13" t="s">
        <v>121</v>
      </c>
      <c r="B153" s="3" t="s">
        <v>331</v>
      </c>
      <c r="C153" s="35">
        <v>15000</v>
      </c>
      <c r="D153" s="35">
        <v>203000</v>
      </c>
      <c r="E153" s="31"/>
      <c r="F153" s="11">
        <v>1474.56</v>
      </c>
      <c r="G153" s="27">
        <f aca="true" t="shared" si="11" ref="G153:G158">E153/D153*100</f>
        <v>0</v>
      </c>
      <c r="H153" s="30">
        <f aca="true" t="shared" si="12" ref="H153:H158">D153-E153</f>
        <v>203000</v>
      </c>
    </row>
    <row r="154" spans="1:8" ht="38.25">
      <c r="A154" s="17" t="s">
        <v>164</v>
      </c>
      <c r="B154" s="3" t="s">
        <v>165</v>
      </c>
      <c r="C154" s="35">
        <v>6178500</v>
      </c>
      <c r="D154" s="35">
        <v>6178500</v>
      </c>
      <c r="E154" s="35">
        <v>5710756.6</v>
      </c>
      <c r="F154" s="3">
        <v>3377749.4</v>
      </c>
      <c r="G154" s="27">
        <f t="shared" si="11"/>
        <v>92.4294990693534</v>
      </c>
      <c r="H154" s="30">
        <f t="shared" si="12"/>
        <v>467743.4000000004</v>
      </c>
    </row>
    <row r="155" spans="1:8" ht="38.25">
      <c r="A155" s="13" t="s">
        <v>141</v>
      </c>
      <c r="B155" s="3" t="s">
        <v>332</v>
      </c>
      <c r="C155" s="35">
        <v>171000</v>
      </c>
      <c r="D155" s="35"/>
      <c r="E155" s="35"/>
      <c r="F155" s="11">
        <v>976883</v>
      </c>
      <c r="G155" s="27" t="e">
        <f t="shared" si="11"/>
        <v>#DIV/0!</v>
      </c>
      <c r="H155" s="30">
        <f t="shared" si="12"/>
        <v>0</v>
      </c>
    </row>
    <row r="156" spans="1:8" ht="12.75">
      <c r="A156" s="23" t="s">
        <v>47</v>
      </c>
      <c r="B156" s="1" t="s">
        <v>48</v>
      </c>
      <c r="C156" s="1">
        <f>C158+C157</f>
        <v>12115039.379999999</v>
      </c>
      <c r="D156" s="33">
        <f>D158+D157+D159</f>
        <v>15791032.5</v>
      </c>
      <c r="E156" s="1">
        <f>E158+E157</f>
        <v>1215012.05</v>
      </c>
      <c r="F156" s="1">
        <f>F158+F157</f>
        <v>16260.4</v>
      </c>
      <c r="G156" s="27">
        <f t="shared" si="11"/>
        <v>7.6943166952509285</v>
      </c>
      <c r="H156" s="30">
        <f t="shared" si="12"/>
        <v>14576020.45</v>
      </c>
    </row>
    <row r="157" spans="1:8" ht="25.5">
      <c r="A157" s="13" t="s">
        <v>121</v>
      </c>
      <c r="B157" s="3" t="s">
        <v>333</v>
      </c>
      <c r="C157" s="40">
        <v>3073039.38</v>
      </c>
      <c r="D157" s="40">
        <v>6776032.5</v>
      </c>
      <c r="E157" s="35">
        <v>1215012.05</v>
      </c>
      <c r="F157" s="3">
        <v>16260.4</v>
      </c>
      <c r="G157" s="27">
        <f t="shared" si="11"/>
        <v>17.931024533899446</v>
      </c>
      <c r="H157" s="30">
        <f t="shared" si="12"/>
        <v>5561020.45</v>
      </c>
    </row>
    <row r="158" spans="1:8" ht="56.25" customHeight="1">
      <c r="A158" s="13" t="s">
        <v>353</v>
      </c>
      <c r="B158" s="3" t="s">
        <v>352</v>
      </c>
      <c r="C158" s="3">
        <v>9042000</v>
      </c>
      <c r="D158" s="34">
        <v>4237000</v>
      </c>
      <c r="E158" s="34">
        <v>0</v>
      </c>
      <c r="F158" s="34">
        <v>0</v>
      </c>
      <c r="G158" s="27">
        <f t="shared" si="11"/>
        <v>0</v>
      </c>
      <c r="H158" s="30">
        <f t="shared" si="12"/>
        <v>4237000</v>
      </c>
    </row>
    <row r="159" spans="1:8" ht="40.5" customHeight="1">
      <c r="A159" s="13" t="s">
        <v>141</v>
      </c>
      <c r="B159" s="3" t="s">
        <v>359</v>
      </c>
      <c r="C159" s="3"/>
      <c r="D159" s="34">
        <v>4778000</v>
      </c>
      <c r="E159" s="34"/>
      <c r="F159" s="34"/>
      <c r="G159" s="27"/>
      <c r="H159" s="30"/>
    </row>
    <row r="160" spans="1:8" ht="12.75">
      <c r="A160" s="23" t="s">
        <v>49</v>
      </c>
      <c r="B160" s="23" t="s">
        <v>50</v>
      </c>
      <c r="C160" s="31">
        <f>C162+C161+C163</f>
        <v>7226265.42</v>
      </c>
      <c r="D160" s="31">
        <f>D162+D161+D163</f>
        <v>15935579.16</v>
      </c>
      <c r="E160" s="31">
        <f>E162+E161+E163</f>
        <v>5330395.13</v>
      </c>
      <c r="F160" s="31">
        <f>F162+F161+F163</f>
        <v>4517785.18</v>
      </c>
      <c r="G160" s="28">
        <f t="shared" si="3"/>
        <v>33.449647963720444</v>
      </c>
      <c r="H160" s="33">
        <f t="shared" si="4"/>
        <v>10605184.030000001</v>
      </c>
    </row>
    <row r="161" spans="1:8" ht="25.5">
      <c r="A161" s="13" t="s">
        <v>121</v>
      </c>
      <c r="B161" s="3" t="s">
        <v>334</v>
      </c>
      <c r="C161" s="35">
        <v>5740525.42</v>
      </c>
      <c r="D161" s="35">
        <v>13624007.16</v>
      </c>
      <c r="E161" s="35">
        <v>3808195.13</v>
      </c>
      <c r="F161" s="35">
        <v>3013785.18</v>
      </c>
      <c r="G161" s="27">
        <f>E161/D161*100</f>
        <v>27.952092840796773</v>
      </c>
      <c r="H161" s="30">
        <f>D161-E161</f>
        <v>9815812.030000001</v>
      </c>
    </row>
    <row r="162" spans="1:8" ht="38.25">
      <c r="A162" s="13" t="s">
        <v>141</v>
      </c>
      <c r="B162" s="3" t="s">
        <v>335</v>
      </c>
      <c r="C162" s="3">
        <v>1479740</v>
      </c>
      <c r="D162" s="34">
        <v>2305572</v>
      </c>
      <c r="E162" s="34">
        <v>1522200</v>
      </c>
      <c r="F162" s="34">
        <v>1504000</v>
      </c>
      <c r="G162" s="27">
        <f t="shared" si="3"/>
        <v>66.02266162149783</v>
      </c>
      <c r="H162" s="30">
        <f t="shared" si="4"/>
        <v>783372</v>
      </c>
    </row>
    <row r="163" spans="1:8" ht="12.75">
      <c r="A163" s="3" t="s">
        <v>125</v>
      </c>
      <c r="B163" s="3" t="s">
        <v>336</v>
      </c>
      <c r="C163" s="3">
        <v>6000</v>
      </c>
      <c r="D163" s="34">
        <v>6000</v>
      </c>
      <c r="E163" s="34"/>
      <c r="F163" s="34"/>
      <c r="G163" s="27"/>
      <c r="H163" s="30"/>
    </row>
    <row r="164" spans="1:8" ht="12.75">
      <c r="A164" s="1" t="s">
        <v>51</v>
      </c>
      <c r="B164" s="1" t="s">
        <v>52</v>
      </c>
      <c r="C164" s="33">
        <f aca="true" t="shared" si="13" ref="C164:F165">C165</f>
        <v>60000</v>
      </c>
      <c r="D164" s="33">
        <f t="shared" si="13"/>
        <v>60000</v>
      </c>
      <c r="E164" s="33">
        <f t="shared" si="13"/>
        <v>0</v>
      </c>
      <c r="F164" s="33">
        <f t="shared" si="13"/>
        <v>0</v>
      </c>
      <c r="G164" s="28">
        <f t="shared" si="3"/>
        <v>0</v>
      </c>
      <c r="H164" s="33">
        <f t="shared" si="4"/>
        <v>60000</v>
      </c>
    </row>
    <row r="165" spans="1:8" ht="25.5">
      <c r="A165" s="24" t="s">
        <v>53</v>
      </c>
      <c r="B165" s="23" t="s">
        <v>54</v>
      </c>
      <c r="C165" s="31">
        <f t="shared" si="13"/>
        <v>60000</v>
      </c>
      <c r="D165" s="31">
        <f t="shared" si="13"/>
        <v>60000</v>
      </c>
      <c r="E165" s="31">
        <f t="shared" si="13"/>
        <v>0</v>
      </c>
      <c r="F165" s="31">
        <f t="shared" si="13"/>
        <v>0</v>
      </c>
      <c r="G165" s="28">
        <f>E165/D165*100</f>
        <v>0</v>
      </c>
      <c r="H165" s="30">
        <f aca="true" t="shared" si="14" ref="H165:H238">D165-E165</f>
        <v>60000</v>
      </c>
    </row>
    <row r="166" spans="1:8" ht="25.5">
      <c r="A166" s="13" t="s">
        <v>121</v>
      </c>
      <c r="B166" s="3" t="s">
        <v>169</v>
      </c>
      <c r="C166" s="3">
        <v>60000</v>
      </c>
      <c r="D166" s="34">
        <v>60000</v>
      </c>
      <c r="E166" s="34">
        <v>0</v>
      </c>
      <c r="F166" s="34">
        <v>0</v>
      </c>
      <c r="G166" s="27">
        <f aca="true" t="shared" si="15" ref="G166:G239">E166/D166*100</f>
        <v>0</v>
      </c>
      <c r="H166" s="30">
        <f t="shared" si="14"/>
        <v>60000</v>
      </c>
    </row>
    <row r="167" spans="1:8" ht="12.75">
      <c r="A167" s="1" t="s">
        <v>55</v>
      </c>
      <c r="B167" s="1" t="s">
        <v>56</v>
      </c>
      <c r="C167" s="33">
        <f>C168+C173+C174+C175+C178+C169+C170+C171+C176+C177+C179+C180+C181</f>
        <v>226434440.91</v>
      </c>
      <c r="D167" s="33">
        <f>D168+D173+D174+D175+D178+D169+D170+D171+D176+D177+D179+D180+D181+D172</f>
        <v>217256786.41</v>
      </c>
      <c r="E167" s="33">
        <f>E168+E173+E174+E175+E178+E169+E170+E171+E176+E177+E179+E180+E181</f>
        <v>132034444.86</v>
      </c>
      <c r="F167" s="33">
        <f>F168+F173+F174+F175+F178+F169+F170+F171+F176+F177+F179+F180+F181</f>
        <v>132913382.75999999</v>
      </c>
      <c r="G167" s="28">
        <f t="shared" si="15"/>
        <v>60.773450183889246</v>
      </c>
      <c r="H167" s="33">
        <f t="shared" si="14"/>
        <v>85222341.55</v>
      </c>
    </row>
    <row r="168" spans="1:8" ht="12.75">
      <c r="A168" s="17" t="s">
        <v>132</v>
      </c>
      <c r="B168" s="3" t="s">
        <v>195</v>
      </c>
      <c r="C168" s="35">
        <f aca="true" t="shared" si="16" ref="C168:E171">C200</f>
        <v>6975000</v>
      </c>
      <c r="D168" s="35">
        <f t="shared" si="16"/>
        <v>6975000</v>
      </c>
      <c r="E168" s="35">
        <f t="shared" si="16"/>
        <v>4039437.28</v>
      </c>
      <c r="F168" s="35">
        <f>F200</f>
        <v>3997234.6</v>
      </c>
      <c r="G168" s="27">
        <f t="shared" si="15"/>
        <v>57.913079283154126</v>
      </c>
      <c r="H168" s="33">
        <f t="shared" si="14"/>
        <v>2935562.72</v>
      </c>
    </row>
    <row r="169" spans="1:8" ht="25.5">
      <c r="A169" s="17" t="s">
        <v>186</v>
      </c>
      <c r="B169" s="3" t="s">
        <v>196</v>
      </c>
      <c r="C169" s="35">
        <f t="shared" si="16"/>
        <v>10000</v>
      </c>
      <c r="D169" s="35">
        <f t="shared" si="16"/>
        <v>10000</v>
      </c>
      <c r="E169" s="35">
        <f t="shared" si="16"/>
        <v>0</v>
      </c>
      <c r="F169" s="35">
        <f>F201</f>
        <v>0</v>
      </c>
      <c r="G169" s="27">
        <f t="shared" si="15"/>
        <v>0</v>
      </c>
      <c r="H169" s="30">
        <f t="shared" si="14"/>
        <v>10000</v>
      </c>
    </row>
    <row r="170" spans="1:8" ht="38.25">
      <c r="A170" s="17" t="s">
        <v>188</v>
      </c>
      <c r="B170" s="3" t="s">
        <v>197</v>
      </c>
      <c r="C170" s="35">
        <f t="shared" si="16"/>
        <v>2106000</v>
      </c>
      <c r="D170" s="35">
        <f t="shared" si="16"/>
        <v>2106000</v>
      </c>
      <c r="E170" s="35">
        <f t="shared" si="16"/>
        <v>1073735.68</v>
      </c>
      <c r="F170" s="35">
        <f>F202</f>
        <v>1361073.84</v>
      </c>
      <c r="G170" s="27">
        <f t="shared" si="15"/>
        <v>50.984600189933516</v>
      </c>
      <c r="H170" s="30">
        <f t="shared" si="14"/>
        <v>1032264.3200000001</v>
      </c>
    </row>
    <row r="171" spans="1:8" ht="12.75">
      <c r="A171" s="3" t="s">
        <v>114</v>
      </c>
      <c r="B171" s="3" t="s">
        <v>198</v>
      </c>
      <c r="C171" s="35">
        <f t="shared" si="16"/>
        <v>1573100</v>
      </c>
      <c r="D171" s="35">
        <f t="shared" si="16"/>
        <v>1576345</v>
      </c>
      <c r="E171" s="35">
        <f t="shared" si="16"/>
        <v>886725.4</v>
      </c>
      <c r="F171" s="35">
        <f>F203</f>
        <v>823757.37</v>
      </c>
      <c r="G171" s="27">
        <f t="shared" si="15"/>
        <v>56.25198798486372</v>
      </c>
      <c r="H171" s="30">
        <f t="shared" si="14"/>
        <v>689619.6</v>
      </c>
    </row>
    <row r="172" spans="1:8" ht="12.75">
      <c r="A172" s="5" t="s">
        <v>117</v>
      </c>
      <c r="B172" s="3" t="s">
        <v>375</v>
      </c>
      <c r="C172" s="35"/>
      <c r="D172" s="35">
        <f>D204</f>
        <v>7000</v>
      </c>
      <c r="E172" s="35"/>
      <c r="F172" s="35"/>
      <c r="G172" s="27"/>
      <c r="H172" s="30"/>
    </row>
    <row r="173" spans="1:8" ht="12.75">
      <c r="A173" s="3" t="s">
        <v>116</v>
      </c>
      <c r="B173" s="3" t="s">
        <v>199</v>
      </c>
      <c r="C173" s="35">
        <f>C205</f>
        <v>465000</v>
      </c>
      <c r="D173" s="35">
        <f>D205</f>
        <v>454755</v>
      </c>
      <c r="E173" s="35">
        <f>E205</f>
        <v>283817.53</v>
      </c>
      <c r="F173" s="35">
        <f>F205</f>
        <v>182904</v>
      </c>
      <c r="G173" s="27">
        <f t="shared" si="15"/>
        <v>62.41108508977362</v>
      </c>
      <c r="H173" s="30">
        <f t="shared" si="14"/>
        <v>170937.46999999997</v>
      </c>
    </row>
    <row r="174" spans="1:8" ht="25.5">
      <c r="A174" s="13" t="s">
        <v>119</v>
      </c>
      <c r="B174" s="3" t="s">
        <v>200</v>
      </c>
      <c r="C174" s="35">
        <f>C206</f>
        <v>968200</v>
      </c>
      <c r="D174" s="35">
        <f>D206</f>
        <v>870600</v>
      </c>
      <c r="E174" s="35">
        <f>E206</f>
        <v>192051.3</v>
      </c>
      <c r="F174" s="35">
        <f>F206</f>
        <v>0</v>
      </c>
      <c r="G174" s="27">
        <f t="shared" si="15"/>
        <v>22.059648518263263</v>
      </c>
      <c r="H174" s="30">
        <f t="shared" si="14"/>
        <v>678548.7</v>
      </c>
    </row>
    <row r="175" spans="1:8" ht="25.5">
      <c r="A175" s="13" t="s">
        <v>121</v>
      </c>
      <c r="B175" s="3" t="s">
        <v>201</v>
      </c>
      <c r="C175" s="35">
        <f>C195+C207</f>
        <v>2512080</v>
      </c>
      <c r="D175" s="35">
        <f>D195+D207</f>
        <v>2460080</v>
      </c>
      <c r="E175" s="35">
        <f>E195+E207</f>
        <v>893072.1</v>
      </c>
      <c r="F175" s="35">
        <f>F195+F207</f>
        <v>1128555.88</v>
      </c>
      <c r="G175" s="27">
        <f t="shared" si="15"/>
        <v>36.30256333127378</v>
      </c>
      <c r="H175" s="30">
        <f t="shared" si="14"/>
        <v>1567007.9</v>
      </c>
    </row>
    <row r="176" spans="1:8" ht="38.25">
      <c r="A176" s="17" t="s">
        <v>176</v>
      </c>
      <c r="B176" s="3" t="s">
        <v>202</v>
      </c>
      <c r="C176" s="35">
        <f>C189</f>
        <v>3000000</v>
      </c>
      <c r="D176" s="35">
        <f>D189</f>
        <v>3000000</v>
      </c>
      <c r="E176" s="35">
        <f>E189</f>
        <v>99143.13</v>
      </c>
      <c r="F176" s="35">
        <f>F189+F183</f>
        <v>7881774.95</v>
      </c>
      <c r="G176" s="27">
        <f t="shared" si="15"/>
        <v>3.304771</v>
      </c>
      <c r="H176" s="30">
        <f t="shared" si="14"/>
        <v>2900856.87</v>
      </c>
    </row>
    <row r="177" spans="1:8" ht="51">
      <c r="A177" s="17" t="s">
        <v>170</v>
      </c>
      <c r="B177" s="3" t="s">
        <v>203</v>
      </c>
      <c r="C177" s="35">
        <f>C184+C196+C190</f>
        <v>100575848</v>
      </c>
      <c r="D177" s="35">
        <f>D184+D196+D190</f>
        <v>107694400.25</v>
      </c>
      <c r="E177" s="35">
        <f>E184+E196+E190</f>
        <v>70605932.18</v>
      </c>
      <c r="F177" s="35">
        <f>F184+F196+F190</f>
        <v>85544843.47</v>
      </c>
      <c r="G177" s="27">
        <f t="shared" si="15"/>
        <v>65.5613773939003</v>
      </c>
      <c r="H177" s="30">
        <f t="shared" si="14"/>
        <v>37088468.06999999</v>
      </c>
    </row>
    <row r="178" spans="1:8" ht="12.75">
      <c r="A178" s="17" t="s">
        <v>172</v>
      </c>
      <c r="B178" s="3" t="s">
        <v>204</v>
      </c>
      <c r="C178" s="35">
        <f>C185+C191+C197</f>
        <v>22201555.91</v>
      </c>
      <c r="D178" s="35">
        <f>D185+D191+D197</f>
        <v>10286730.47</v>
      </c>
      <c r="E178" s="35">
        <f>E185+E191+E197</f>
        <v>2372942.45</v>
      </c>
      <c r="F178" s="35">
        <f>F185+F191+F197</f>
        <v>3768589.9</v>
      </c>
      <c r="G178" s="27">
        <f t="shared" si="15"/>
        <v>23.06799480087865</v>
      </c>
      <c r="H178" s="30">
        <f t="shared" si="14"/>
        <v>7913788.0200000005</v>
      </c>
    </row>
    <row r="179" spans="1:8" ht="51">
      <c r="A179" s="17" t="s">
        <v>157</v>
      </c>
      <c r="B179" s="3" t="s">
        <v>205</v>
      </c>
      <c r="C179" s="35">
        <f aca="true" t="shared" si="17" ref="C179:E180">C186+C192</f>
        <v>58796652</v>
      </c>
      <c r="D179" s="35">
        <f t="shared" si="17"/>
        <v>75515240</v>
      </c>
      <c r="E179" s="35">
        <f t="shared" si="17"/>
        <v>48526520.07</v>
      </c>
      <c r="F179" s="35">
        <f>F186+F192</f>
        <v>25746644.51</v>
      </c>
      <c r="G179" s="27">
        <f t="shared" si="15"/>
        <v>64.26056524484329</v>
      </c>
      <c r="H179" s="30">
        <f t="shared" si="14"/>
        <v>26988719.93</v>
      </c>
    </row>
    <row r="180" spans="1:8" ht="12.75">
      <c r="A180" s="17" t="s">
        <v>159</v>
      </c>
      <c r="B180" s="3" t="s">
        <v>206</v>
      </c>
      <c r="C180" s="35">
        <f t="shared" si="17"/>
        <v>27131005</v>
      </c>
      <c r="D180" s="35">
        <f>D187+D193+D198</f>
        <v>6165635.69</v>
      </c>
      <c r="E180" s="35">
        <f>E187+E193+E198</f>
        <v>2995651.16</v>
      </c>
      <c r="F180" s="35">
        <f>F187+F193+F198</f>
        <v>2449043.89</v>
      </c>
      <c r="G180" s="27">
        <f t="shared" si="15"/>
        <v>48.58624983079401</v>
      </c>
      <c r="H180" s="30">
        <f t="shared" si="14"/>
        <v>3169984.5300000003</v>
      </c>
    </row>
    <row r="181" spans="1:8" ht="12.75">
      <c r="A181" s="3" t="s">
        <v>125</v>
      </c>
      <c r="B181" s="3" t="s">
        <v>207</v>
      </c>
      <c r="C181" s="35">
        <f>C208</f>
        <v>120000</v>
      </c>
      <c r="D181" s="35">
        <f>D208</f>
        <v>135000</v>
      </c>
      <c r="E181" s="35">
        <f>E208</f>
        <v>65416.58</v>
      </c>
      <c r="F181" s="35">
        <f>F208</f>
        <v>28960.35</v>
      </c>
      <c r="G181" s="27">
        <f t="shared" si="15"/>
        <v>48.45672592592592</v>
      </c>
      <c r="H181" s="30">
        <f t="shared" si="14"/>
        <v>69583.42</v>
      </c>
    </row>
    <row r="182" spans="1:8" ht="12.75">
      <c r="A182" s="23" t="s">
        <v>57</v>
      </c>
      <c r="B182" s="23" t="s">
        <v>58</v>
      </c>
      <c r="C182" s="31">
        <f>C185+C186+C184+C187</f>
        <v>31753600</v>
      </c>
      <c r="D182" s="31">
        <f>D185+D186+D184+D187</f>
        <v>30753600</v>
      </c>
      <c r="E182" s="31">
        <f>E185+E186+E184+E187</f>
        <v>21724682.65</v>
      </c>
      <c r="F182" s="31">
        <f>F185+F186+F184+F187+F183</f>
        <v>23210218.63</v>
      </c>
      <c r="G182" s="28">
        <f t="shared" si="15"/>
        <v>70.64110429348108</v>
      </c>
      <c r="H182" s="33">
        <f t="shared" si="14"/>
        <v>9028917.350000001</v>
      </c>
    </row>
    <row r="183" spans="1:8" ht="38.25">
      <c r="A183" s="17" t="s">
        <v>176</v>
      </c>
      <c r="B183" s="3" t="s">
        <v>365</v>
      </c>
      <c r="C183" s="31"/>
      <c r="D183" s="31"/>
      <c r="E183" s="31"/>
      <c r="F183" s="34">
        <v>7881774.95</v>
      </c>
      <c r="G183" s="28"/>
      <c r="H183" s="33"/>
    </row>
    <row r="184" spans="1:8" ht="51">
      <c r="A184" s="17" t="s">
        <v>170</v>
      </c>
      <c r="B184" s="3" t="s">
        <v>171</v>
      </c>
      <c r="C184" s="35">
        <v>16110448</v>
      </c>
      <c r="D184" s="35">
        <v>18293973</v>
      </c>
      <c r="E184" s="35">
        <v>12832613.52</v>
      </c>
      <c r="F184" s="34">
        <v>15261133.68</v>
      </c>
      <c r="G184" s="27">
        <f>E184/D184*100</f>
        <v>70.14667355199443</v>
      </c>
      <c r="H184" s="30">
        <f>D184-E184</f>
        <v>5461359.48</v>
      </c>
    </row>
    <row r="185" spans="1:8" ht="12.75">
      <c r="A185" s="17" t="s">
        <v>172</v>
      </c>
      <c r="B185" s="3" t="s">
        <v>173</v>
      </c>
      <c r="C185" s="3">
        <v>4233525</v>
      </c>
      <c r="D185" s="34">
        <v>200000</v>
      </c>
      <c r="E185" s="34">
        <v>156445.17</v>
      </c>
      <c r="F185" s="34">
        <v>67310</v>
      </c>
      <c r="G185" s="27">
        <f t="shared" si="15"/>
        <v>78.22258500000001</v>
      </c>
      <c r="H185" s="30">
        <f t="shared" si="14"/>
        <v>43554.82999999999</v>
      </c>
    </row>
    <row r="186" spans="1:8" ht="51">
      <c r="A186" s="17" t="s">
        <v>157</v>
      </c>
      <c r="B186" s="3" t="s">
        <v>174</v>
      </c>
      <c r="C186" s="34">
        <v>9763152</v>
      </c>
      <c r="D186" s="34">
        <v>11909827</v>
      </c>
      <c r="E186" s="34">
        <v>8485823.96</v>
      </c>
      <c r="F186" s="34">
        <v>0</v>
      </c>
      <c r="G186" s="27">
        <f t="shared" si="15"/>
        <v>71.25060641099154</v>
      </c>
      <c r="H186" s="30">
        <f t="shared" si="14"/>
        <v>3424003.039999999</v>
      </c>
    </row>
    <row r="187" spans="1:8" ht="12.75">
      <c r="A187" s="17" t="s">
        <v>159</v>
      </c>
      <c r="B187" s="3" t="s">
        <v>175</v>
      </c>
      <c r="C187" s="34">
        <v>1646475</v>
      </c>
      <c r="D187" s="34">
        <v>349800</v>
      </c>
      <c r="E187" s="34">
        <v>249800</v>
      </c>
      <c r="F187" s="34">
        <v>0</v>
      </c>
      <c r="G187" s="27"/>
      <c r="H187" s="30"/>
    </row>
    <row r="188" spans="1:8" ht="12.75">
      <c r="A188" s="23" t="s">
        <v>59</v>
      </c>
      <c r="B188" s="23" t="s">
        <v>60</v>
      </c>
      <c r="C188" s="31">
        <f>C190+C191+C192+C193+C189</f>
        <v>177958160.91</v>
      </c>
      <c r="D188" s="31">
        <f>D190+D191+D192+D193+D189</f>
        <v>169776948.86</v>
      </c>
      <c r="E188" s="31">
        <f>E190+E191+E192+E193+E189</f>
        <v>102258798.28999999</v>
      </c>
      <c r="F188" s="31">
        <f>F190+F191+F192+F193+F189</f>
        <v>101458476.67000002</v>
      </c>
      <c r="G188" s="28">
        <f t="shared" si="15"/>
        <v>60.231261650439805</v>
      </c>
      <c r="H188" s="33">
        <f t="shared" si="14"/>
        <v>67518150.57000002</v>
      </c>
    </row>
    <row r="189" spans="1:8" ht="38.25">
      <c r="A189" s="17" t="s">
        <v>176</v>
      </c>
      <c r="B189" s="3" t="s">
        <v>177</v>
      </c>
      <c r="C189" s="3">
        <v>3000000</v>
      </c>
      <c r="D189" s="35">
        <v>3000000</v>
      </c>
      <c r="E189" s="35">
        <v>99143.13</v>
      </c>
      <c r="F189" s="35">
        <v>0</v>
      </c>
      <c r="G189" s="27">
        <f>E189/D189*100</f>
        <v>3.304771</v>
      </c>
      <c r="H189" s="30">
        <f>D189-E189</f>
        <v>2900856.87</v>
      </c>
    </row>
    <row r="190" spans="1:8" ht="51">
      <c r="A190" s="17" t="s">
        <v>170</v>
      </c>
      <c r="B190" s="3" t="s">
        <v>178</v>
      </c>
      <c r="C190" s="3">
        <v>83092900</v>
      </c>
      <c r="D190" s="34">
        <v>88151269.7</v>
      </c>
      <c r="E190" s="34">
        <v>57352401.21</v>
      </c>
      <c r="F190" s="34">
        <v>69683281.01</v>
      </c>
      <c r="G190" s="27">
        <f t="shared" si="15"/>
        <v>65.06134444255203</v>
      </c>
      <c r="H190" s="30">
        <f t="shared" si="14"/>
        <v>30798868.490000002</v>
      </c>
    </row>
    <row r="191" spans="1:8" ht="12.75">
      <c r="A191" s="17" t="s">
        <v>172</v>
      </c>
      <c r="B191" s="3" t="s">
        <v>179</v>
      </c>
      <c r="C191" s="3">
        <v>17347230.91</v>
      </c>
      <c r="D191" s="34">
        <v>9304430.47</v>
      </c>
      <c r="E191" s="34">
        <v>2038498.68</v>
      </c>
      <c r="F191" s="34">
        <v>3602387.26</v>
      </c>
      <c r="G191" s="27">
        <f t="shared" si="15"/>
        <v>21.908903361389726</v>
      </c>
      <c r="H191" s="30">
        <f t="shared" si="14"/>
        <v>7265931.790000001</v>
      </c>
    </row>
    <row r="192" spans="1:8" ht="51">
      <c r="A192" s="17" t="s">
        <v>157</v>
      </c>
      <c r="B192" s="3" t="s">
        <v>180</v>
      </c>
      <c r="C192" s="3">
        <v>49033500</v>
      </c>
      <c r="D192" s="34">
        <v>63605413</v>
      </c>
      <c r="E192" s="34">
        <v>40040696.11</v>
      </c>
      <c r="F192" s="34">
        <v>25746644.51</v>
      </c>
      <c r="G192" s="27">
        <f t="shared" si="15"/>
        <v>62.95171153121826</v>
      </c>
      <c r="H192" s="30">
        <f t="shared" si="14"/>
        <v>23564716.89</v>
      </c>
    </row>
    <row r="193" spans="1:8" ht="12.75">
      <c r="A193" s="17" t="s">
        <v>159</v>
      </c>
      <c r="B193" s="3" t="s">
        <v>181</v>
      </c>
      <c r="C193" s="34">
        <v>25484530</v>
      </c>
      <c r="D193" s="34">
        <v>5715835.69</v>
      </c>
      <c r="E193" s="34">
        <v>2728059.16</v>
      </c>
      <c r="F193" s="34">
        <v>2426163.89</v>
      </c>
      <c r="G193" s="27">
        <f t="shared" si="15"/>
        <v>47.72808925863297</v>
      </c>
      <c r="H193" s="30">
        <f t="shared" si="14"/>
        <v>2987776.5300000003</v>
      </c>
    </row>
    <row r="194" spans="1:8" ht="12.75">
      <c r="A194" s="23" t="s">
        <v>61</v>
      </c>
      <c r="B194" s="23" t="s">
        <v>62</v>
      </c>
      <c r="C194" s="31">
        <f>C195+C196+C197</f>
        <v>2468980</v>
      </c>
      <c r="D194" s="31">
        <f>D195+D196+D197+D198</f>
        <v>2607537.55</v>
      </c>
      <c r="E194" s="31">
        <f>E195+E196+E197+E198</f>
        <v>718399.25</v>
      </c>
      <c r="F194" s="31">
        <f>F195+F196+F197+F198</f>
        <v>985847.1</v>
      </c>
      <c r="G194" s="28">
        <f t="shared" si="15"/>
        <v>27.55086882641441</v>
      </c>
      <c r="H194" s="33">
        <f t="shared" si="14"/>
        <v>1889138.2999999998</v>
      </c>
    </row>
    <row r="195" spans="1:8" ht="25.5">
      <c r="A195" s="13" t="s">
        <v>121</v>
      </c>
      <c r="B195" s="3" t="s">
        <v>182</v>
      </c>
      <c r="C195" s="3">
        <v>475680</v>
      </c>
      <c r="D195" s="34">
        <v>476080</v>
      </c>
      <c r="E195" s="34">
        <v>101691.2</v>
      </c>
      <c r="F195" s="34">
        <v>263645.68</v>
      </c>
      <c r="G195" s="27">
        <f t="shared" si="15"/>
        <v>21.360107544950427</v>
      </c>
      <c r="H195" s="30">
        <f t="shared" si="14"/>
        <v>374388.8</v>
      </c>
    </row>
    <row r="196" spans="1:8" ht="51">
      <c r="A196" s="17" t="s">
        <v>170</v>
      </c>
      <c r="B196" s="3" t="s">
        <v>183</v>
      </c>
      <c r="C196" s="3">
        <v>1372500</v>
      </c>
      <c r="D196" s="34">
        <v>1249157.55</v>
      </c>
      <c r="E196" s="34">
        <v>420917.45</v>
      </c>
      <c r="F196" s="34">
        <v>600428.78</v>
      </c>
      <c r="G196" s="27">
        <f t="shared" si="15"/>
        <v>33.69610582748349</v>
      </c>
      <c r="H196" s="30">
        <f t="shared" si="14"/>
        <v>828240.1000000001</v>
      </c>
    </row>
    <row r="197" spans="1:8" ht="12.75">
      <c r="A197" s="17" t="s">
        <v>172</v>
      </c>
      <c r="B197" s="3" t="s">
        <v>184</v>
      </c>
      <c r="C197" s="34">
        <v>620800</v>
      </c>
      <c r="D197" s="34">
        <v>782300</v>
      </c>
      <c r="E197" s="34">
        <v>177998.6</v>
      </c>
      <c r="F197" s="34">
        <v>98892.64</v>
      </c>
      <c r="G197" s="27">
        <f t="shared" si="15"/>
        <v>22.75324044484213</v>
      </c>
      <c r="H197" s="30">
        <f t="shared" si="14"/>
        <v>604301.4</v>
      </c>
    </row>
    <row r="198" spans="1:8" ht="12.75">
      <c r="A198" s="17" t="s">
        <v>159</v>
      </c>
      <c r="B198" s="3" t="s">
        <v>343</v>
      </c>
      <c r="C198" s="34"/>
      <c r="D198" s="34">
        <v>100000</v>
      </c>
      <c r="E198" s="34">
        <v>17792</v>
      </c>
      <c r="F198" s="34">
        <v>22880</v>
      </c>
      <c r="G198" s="27">
        <f t="shared" si="15"/>
        <v>17.791999999999998</v>
      </c>
      <c r="H198" s="30">
        <f t="shared" si="14"/>
        <v>82208</v>
      </c>
    </row>
    <row r="199" spans="1:8" ht="12.75">
      <c r="A199" s="23" t="s">
        <v>63</v>
      </c>
      <c r="B199" s="23" t="s">
        <v>64</v>
      </c>
      <c r="C199" s="31">
        <f>C200+C202+C207+C208+C203+C205+C206+C201</f>
        <v>14253700</v>
      </c>
      <c r="D199" s="31">
        <f>D200+D202+D207+D208+D203+D205+D206+D201+D204</f>
        <v>14118700</v>
      </c>
      <c r="E199" s="31">
        <f>E200+E202+E207+E208+E203+E205+E206+E201</f>
        <v>7332564.670000001</v>
      </c>
      <c r="F199" s="31">
        <f>F200+F202+F207+F208+F203+F205+F206+F201</f>
        <v>7258840.36</v>
      </c>
      <c r="G199" s="28">
        <f t="shared" si="15"/>
        <v>51.935126251000455</v>
      </c>
      <c r="H199" s="33">
        <f t="shared" si="14"/>
        <v>6786135.329999999</v>
      </c>
    </row>
    <row r="200" spans="1:8" ht="12.75">
      <c r="A200" s="17" t="s">
        <v>132</v>
      </c>
      <c r="B200" s="3" t="s">
        <v>185</v>
      </c>
      <c r="C200" s="34">
        <v>6975000</v>
      </c>
      <c r="D200" s="34">
        <v>6975000</v>
      </c>
      <c r="E200" s="34">
        <v>4039437.28</v>
      </c>
      <c r="F200" s="34">
        <v>3997234.6</v>
      </c>
      <c r="G200" s="27">
        <f t="shared" si="15"/>
        <v>57.913079283154126</v>
      </c>
      <c r="H200" s="30">
        <f t="shared" si="14"/>
        <v>2935562.72</v>
      </c>
    </row>
    <row r="201" spans="1:8" ht="25.5">
      <c r="A201" s="17" t="s">
        <v>186</v>
      </c>
      <c r="B201" s="3" t="s">
        <v>187</v>
      </c>
      <c r="C201" s="34">
        <v>10000</v>
      </c>
      <c r="D201" s="34">
        <v>10000</v>
      </c>
      <c r="E201" s="34">
        <v>0</v>
      </c>
      <c r="F201" s="34">
        <v>0</v>
      </c>
      <c r="G201" s="27"/>
      <c r="H201" s="30"/>
    </row>
    <row r="202" spans="1:8" ht="38.25">
      <c r="A202" s="17" t="s">
        <v>188</v>
      </c>
      <c r="B202" s="3" t="s">
        <v>189</v>
      </c>
      <c r="C202" s="34">
        <v>2106000</v>
      </c>
      <c r="D202" s="34">
        <v>2106000</v>
      </c>
      <c r="E202" s="34">
        <v>1073735.68</v>
      </c>
      <c r="F202" s="34">
        <v>1361073.84</v>
      </c>
      <c r="G202" s="27">
        <f t="shared" si="15"/>
        <v>50.984600189933516</v>
      </c>
      <c r="H202" s="30">
        <f t="shared" si="14"/>
        <v>1032264.3200000001</v>
      </c>
    </row>
    <row r="203" spans="1:8" ht="12.75">
      <c r="A203" s="3" t="s">
        <v>114</v>
      </c>
      <c r="B203" s="3" t="s">
        <v>190</v>
      </c>
      <c r="C203" s="34">
        <v>1573100</v>
      </c>
      <c r="D203" s="34">
        <v>1576345</v>
      </c>
      <c r="E203" s="34">
        <v>886725.4</v>
      </c>
      <c r="F203" s="34">
        <v>823757.37</v>
      </c>
      <c r="G203" s="27">
        <f t="shared" si="15"/>
        <v>56.25198798486372</v>
      </c>
      <c r="H203" s="30">
        <f t="shared" si="14"/>
        <v>689619.6</v>
      </c>
    </row>
    <row r="204" spans="1:8" ht="12.75">
      <c r="A204" s="5" t="s">
        <v>117</v>
      </c>
      <c r="B204" s="3" t="s">
        <v>374</v>
      </c>
      <c r="C204" s="34"/>
      <c r="D204" s="34">
        <v>7000</v>
      </c>
      <c r="E204" s="34"/>
      <c r="F204" s="34"/>
      <c r="G204" s="27"/>
      <c r="H204" s="30"/>
    </row>
    <row r="205" spans="1:8" ht="12.75">
      <c r="A205" s="3" t="s">
        <v>116</v>
      </c>
      <c r="B205" s="3" t="s">
        <v>191</v>
      </c>
      <c r="C205" s="34">
        <v>465000</v>
      </c>
      <c r="D205" s="34">
        <v>454755</v>
      </c>
      <c r="E205" s="34">
        <v>283817.53</v>
      </c>
      <c r="F205" s="34">
        <v>182904</v>
      </c>
      <c r="G205" s="27">
        <f t="shared" si="15"/>
        <v>62.41108508977362</v>
      </c>
      <c r="H205" s="30">
        <f t="shared" si="14"/>
        <v>170937.46999999997</v>
      </c>
    </row>
    <row r="206" spans="1:8" ht="25.5">
      <c r="A206" s="13" t="s">
        <v>119</v>
      </c>
      <c r="B206" s="3" t="s">
        <v>192</v>
      </c>
      <c r="C206" s="34">
        <v>968200</v>
      </c>
      <c r="D206" s="34">
        <v>870600</v>
      </c>
      <c r="E206" s="34">
        <v>192051.3</v>
      </c>
      <c r="F206" s="34"/>
      <c r="G206" s="27">
        <f t="shared" si="15"/>
        <v>22.059648518263263</v>
      </c>
      <c r="H206" s="30">
        <f t="shared" si="14"/>
        <v>678548.7</v>
      </c>
    </row>
    <row r="207" spans="1:8" ht="25.5">
      <c r="A207" s="13" t="s">
        <v>121</v>
      </c>
      <c r="B207" s="3" t="s">
        <v>193</v>
      </c>
      <c r="C207" s="34">
        <v>2036400</v>
      </c>
      <c r="D207" s="34">
        <v>1984000</v>
      </c>
      <c r="E207" s="34">
        <v>791380.9</v>
      </c>
      <c r="F207" s="34">
        <v>864910.2</v>
      </c>
      <c r="G207" s="27">
        <f t="shared" si="15"/>
        <v>39.8881502016129</v>
      </c>
      <c r="H207" s="30">
        <f t="shared" si="14"/>
        <v>1192619.1</v>
      </c>
    </row>
    <row r="208" spans="1:8" ht="12.75">
      <c r="A208" s="3" t="s">
        <v>125</v>
      </c>
      <c r="B208" s="3" t="s">
        <v>194</v>
      </c>
      <c r="C208" s="34">
        <v>120000</v>
      </c>
      <c r="D208" s="34">
        <v>135000</v>
      </c>
      <c r="E208" s="34">
        <v>65416.58</v>
      </c>
      <c r="F208" s="34">
        <v>28960.35</v>
      </c>
      <c r="G208" s="27">
        <f t="shared" si="15"/>
        <v>48.45672592592592</v>
      </c>
      <c r="H208" s="30">
        <f t="shared" si="14"/>
        <v>69583.42</v>
      </c>
    </row>
    <row r="209" spans="1:8" ht="12.75">
      <c r="A209" s="1" t="s">
        <v>65</v>
      </c>
      <c r="B209" s="1" t="s">
        <v>66</v>
      </c>
      <c r="C209" s="33">
        <f>C210+C214+C215+C216+C220+C211+C212+C213+C217+C219+C221+C222+C223</f>
        <v>38165764.5</v>
      </c>
      <c r="D209" s="33">
        <f>D210+D214+D215+D216+D220+D211+D212+D213+D217+D219+D221+D222+D223+D224+D218</f>
        <v>37483470.2</v>
      </c>
      <c r="E209" s="33">
        <f>E210+E214+E215+E216+E220+E211+E212+E213+E217+E219+E221+E222+E223+E224+E218</f>
        <v>20338133.91</v>
      </c>
      <c r="F209" s="33">
        <f>F210+F214+F215+F216+F220+F211+F212+F213+F217+F219+F221+F222+F223+F224</f>
        <v>21449024.7</v>
      </c>
      <c r="G209" s="28">
        <f t="shared" si="15"/>
        <v>54.258940811728785</v>
      </c>
      <c r="H209" s="33">
        <f t="shared" si="14"/>
        <v>17145336.290000003</v>
      </c>
    </row>
    <row r="210" spans="1:8" ht="12.75">
      <c r="A210" s="17" t="s">
        <v>132</v>
      </c>
      <c r="B210" s="3" t="s">
        <v>224</v>
      </c>
      <c r="C210" s="35">
        <f>C238</f>
        <v>8224800</v>
      </c>
      <c r="D210" s="35">
        <f>D238</f>
        <v>7827807</v>
      </c>
      <c r="E210" s="35">
        <f>E238</f>
        <v>4442939.44</v>
      </c>
      <c r="F210" s="35">
        <f>F238</f>
        <v>4557546.95</v>
      </c>
      <c r="G210" s="27">
        <f t="shared" si="15"/>
        <v>56.75841829007793</v>
      </c>
      <c r="H210" s="30">
        <f t="shared" si="14"/>
        <v>3384867.5599999996</v>
      </c>
    </row>
    <row r="211" spans="1:8" ht="25.5">
      <c r="A211" s="17" t="s">
        <v>186</v>
      </c>
      <c r="B211" s="3" t="s">
        <v>225</v>
      </c>
      <c r="C211" s="35">
        <f aca="true" t="shared" si="18" ref="C211:E216">C239</f>
        <v>3000</v>
      </c>
      <c r="D211" s="35">
        <f t="shared" si="18"/>
        <v>3000</v>
      </c>
      <c r="E211" s="35">
        <f>E239</f>
        <v>345</v>
      </c>
      <c r="F211" s="35">
        <f>F239</f>
        <v>291.21</v>
      </c>
      <c r="G211" s="27">
        <f t="shared" si="15"/>
        <v>11.5</v>
      </c>
      <c r="H211" s="30">
        <f t="shared" si="14"/>
        <v>2655</v>
      </c>
    </row>
    <row r="212" spans="1:8" ht="38.25">
      <c r="A212" s="17" t="s">
        <v>188</v>
      </c>
      <c r="B212" s="3" t="s">
        <v>226</v>
      </c>
      <c r="C212" s="35">
        <f t="shared" si="18"/>
        <v>2475200</v>
      </c>
      <c r="D212" s="35">
        <f t="shared" si="18"/>
        <v>3013030.02</v>
      </c>
      <c r="E212" s="35">
        <f t="shared" si="18"/>
        <v>1519202.68</v>
      </c>
      <c r="F212" s="35">
        <f>F240</f>
        <v>1672510.01</v>
      </c>
      <c r="G212" s="27">
        <f t="shared" si="15"/>
        <v>50.42109338160527</v>
      </c>
      <c r="H212" s="30">
        <f t="shared" si="14"/>
        <v>1493827.34</v>
      </c>
    </row>
    <row r="213" spans="1:8" ht="12.75">
      <c r="A213" s="3" t="s">
        <v>114</v>
      </c>
      <c r="B213" s="3" t="s">
        <v>227</v>
      </c>
      <c r="C213" s="35">
        <f>C241+C226</f>
        <v>1165000</v>
      </c>
      <c r="D213" s="35">
        <f>D241+D226</f>
        <v>1302668.2</v>
      </c>
      <c r="E213" s="35">
        <f>E241+E226</f>
        <v>633458.8</v>
      </c>
      <c r="F213" s="35">
        <f>F241+F226</f>
        <v>465574.78</v>
      </c>
      <c r="G213" s="27">
        <f t="shared" si="15"/>
        <v>48.62779332450121</v>
      </c>
      <c r="H213" s="30">
        <f t="shared" si="14"/>
        <v>669209.3999999999</v>
      </c>
    </row>
    <row r="214" spans="1:8" ht="38.25">
      <c r="A214" s="17" t="s">
        <v>220</v>
      </c>
      <c r="B214" s="3" t="s">
        <v>228</v>
      </c>
      <c r="C214" s="35">
        <f t="shared" si="18"/>
        <v>2000</v>
      </c>
      <c r="D214" s="35">
        <f t="shared" si="18"/>
        <v>2000</v>
      </c>
      <c r="E214" s="35">
        <f t="shared" si="18"/>
        <v>0</v>
      </c>
      <c r="F214" s="35">
        <f>F242</f>
        <v>0</v>
      </c>
      <c r="G214" s="27">
        <f t="shared" si="15"/>
        <v>0</v>
      </c>
      <c r="H214" s="30">
        <f t="shared" si="14"/>
        <v>2000</v>
      </c>
    </row>
    <row r="215" spans="1:8" ht="12.75">
      <c r="A215" s="3" t="s">
        <v>116</v>
      </c>
      <c r="B215" s="3" t="s">
        <v>229</v>
      </c>
      <c r="C215" s="35">
        <f>C243+C227</f>
        <v>1048351.5</v>
      </c>
      <c r="D215" s="35">
        <f>D243+D227</f>
        <v>414855.12</v>
      </c>
      <c r="E215" s="35">
        <f>E243+E227</f>
        <v>170514.31</v>
      </c>
      <c r="F215" s="35">
        <f>F243+F227</f>
        <v>141262.97</v>
      </c>
      <c r="G215" s="27">
        <f t="shared" si="15"/>
        <v>41.102134644017404</v>
      </c>
      <c r="H215" s="30">
        <f t="shared" si="14"/>
        <v>244340.81</v>
      </c>
    </row>
    <row r="216" spans="1:8" ht="25.5">
      <c r="A216" s="13" t="s">
        <v>119</v>
      </c>
      <c r="B216" s="3" t="s">
        <v>230</v>
      </c>
      <c r="C216" s="35">
        <f t="shared" si="18"/>
        <v>130000</v>
      </c>
      <c r="D216" s="35">
        <f t="shared" si="18"/>
        <v>416000.53</v>
      </c>
      <c r="E216" s="35">
        <f t="shared" si="18"/>
        <v>227065.45</v>
      </c>
      <c r="F216" s="35">
        <f>F244</f>
        <v>0</v>
      </c>
      <c r="G216" s="27">
        <f t="shared" si="15"/>
        <v>54.5829713245798</v>
      </c>
      <c r="H216" s="30">
        <f t="shared" si="14"/>
        <v>188935.08000000002</v>
      </c>
    </row>
    <row r="217" spans="1:8" ht="25.5">
      <c r="A217" s="13" t="s">
        <v>121</v>
      </c>
      <c r="B217" s="3" t="s">
        <v>231</v>
      </c>
      <c r="C217" s="35">
        <f>C245+C228</f>
        <v>525892</v>
      </c>
      <c r="D217" s="35">
        <f>D245+D228</f>
        <v>1057204.21</v>
      </c>
      <c r="E217" s="35">
        <f>E245+E228</f>
        <v>151254.32</v>
      </c>
      <c r="F217" s="35">
        <f>F245+F228</f>
        <v>379206.32</v>
      </c>
      <c r="G217" s="27">
        <f t="shared" si="15"/>
        <v>14.307010752444885</v>
      </c>
      <c r="H217" s="30">
        <f t="shared" si="14"/>
        <v>905949.8899999999</v>
      </c>
    </row>
    <row r="218" spans="1:8" ht="12.75">
      <c r="A218" s="13" t="s">
        <v>376</v>
      </c>
      <c r="B218" s="3" t="s">
        <v>378</v>
      </c>
      <c r="C218" s="35"/>
      <c r="D218" s="35">
        <f>D229</f>
        <v>100000</v>
      </c>
      <c r="E218" s="35">
        <f>E229</f>
        <v>100000</v>
      </c>
      <c r="F218" s="35"/>
      <c r="G218" s="27"/>
      <c r="H218" s="30"/>
    </row>
    <row r="219" spans="1:8" ht="51">
      <c r="A219" s="17" t="s">
        <v>170</v>
      </c>
      <c r="B219" s="3" t="s">
        <v>232</v>
      </c>
      <c r="C219" s="35">
        <f aca="true" t="shared" si="19" ref="C219:E220">C230+C235</f>
        <v>6710000</v>
      </c>
      <c r="D219" s="35">
        <f t="shared" si="19"/>
        <v>6910000</v>
      </c>
      <c r="E219" s="35">
        <f t="shared" si="19"/>
        <v>4081456.51</v>
      </c>
      <c r="F219" s="35">
        <f>F230+F235</f>
        <v>4017107.41</v>
      </c>
      <c r="G219" s="27">
        <f t="shared" si="15"/>
        <v>59.06594081041968</v>
      </c>
      <c r="H219" s="30">
        <f t="shared" si="14"/>
        <v>2828543.49</v>
      </c>
    </row>
    <row r="220" spans="1:8" ht="12.75">
      <c r="A220" s="17" t="s">
        <v>172</v>
      </c>
      <c r="B220" s="3" t="s">
        <v>233</v>
      </c>
      <c r="C220" s="35">
        <f t="shared" si="19"/>
        <v>40000</v>
      </c>
      <c r="D220" s="35">
        <f t="shared" si="19"/>
        <v>240000</v>
      </c>
      <c r="E220" s="35">
        <f t="shared" si="19"/>
        <v>200000</v>
      </c>
      <c r="F220" s="35">
        <f>F231+F236</f>
        <v>48000</v>
      </c>
      <c r="G220" s="27">
        <f t="shared" si="15"/>
        <v>83.33333333333334</v>
      </c>
      <c r="H220" s="30">
        <f t="shared" si="14"/>
        <v>40000</v>
      </c>
    </row>
    <row r="221" spans="1:8" ht="51">
      <c r="A221" s="17" t="s">
        <v>157</v>
      </c>
      <c r="B221" s="3" t="s">
        <v>234</v>
      </c>
      <c r="C221" s="35">
        <f aca="true" t="shared" si="20" ref="C221:E222">C232</f>
        <v>17131521</v>
      </c>
      <c r="D221" s="35">
        <f t="shared" si="20"/>
        <v>14664621.2</v>
      </c>
      <c r="E221" s="35">
        <f t="shared" si="20"/>
        <v>8695349.96</v>
      </c>
      <c r="F221" s="35">
        <f>F232</f>
        <v>9819724.82</v>
      </c>
      <c r="G221" s="27">
        <f t="shared" si="15"/>
        <v>59.29474646095871</v>
      </c>
      <c r="H221" s="30">
        <f t="shared" si="14"/>
        <v>5969271.239999998</v>
      </c>
    </row>
    <row r="222" spans="1:8" ht="12.75">
      <c r="A222" s="17" t="s">
        <v>159</v>
      </c>
      <c r="B222" s="3" t="s">
        <v>235</v>
      </c>
      <c r="C222" s="35">
        <f t="shared" si="20"/>
        <v>700000</v>
      </c>
      <c r="D222" s="35">
        <f t="shared" si="20"/>
        <v>1505000</v>
      </c>
      <c r="E222" s="35">
        <f t="shared" si="20"/>
        <v>100000</v>
      </c>
      <c r="F222" s="35">
        <f>F233</f>
        <v>330236</v>
      </c>
      <c r="G222" s="27">
        <f t="shared" si="15"/>
        <v>6.64451827242525</v>
      </c>
      <c r="H222" s="30">
        <f t="shared" si="14"/>
        <v>1405000</v>
      </c>
    </row>
    <row r="223" spans="1:8" ht="12.75">
      <c r="A223" s="3" t="s">
        <v>125</v>
      </c>
      <c r="B223" s="3" t="s">
        <v>236</v>
      </c>
      <c r="C223" s="35">
        <f>C246</f>
        <v>10000</v>
      </c>
      <c r="D223" s="35">
        <f>D246</f>
        <v>0</v>
      </c>
      <c r="E223" s="35">
        <f>E246</f>
        <v>0</v>
      </c>
      <c r="F223" s="35">
        <f>F246</f>
        <v>17564.23</v>
      </c>
      <c r="G223" s="27" t="e">
        <f t="shared" si="15"/>
        <v>#DIV/0!</v>
      </c>
      <c r="H223" s="30">
        <f t="shared" si="14"/>
        <v>0</v>
      </c>
    </row>
    <row r="224" spans="1:8" ht="12.75">
      <c r="A224" s="3" t="s">
        <v>344</v>
      </c>
      <c r="B224" s="3" t="s">
        <v>346</v>
      </c>
      <c r="C224" s="35"/>
      <c r="D224" s="35">
        <f>D247</f>
        <v>27283.92</v>
      </c>
      <c r="E224" s="35">
        <f>E247</f>
        <v>16547.44</v>
      </c>
      <c r="F224" s="35">
        <f>F247</f>
        <v>0</v>
      </c>
      <c r="G224" s="27"/>
      <c r="H224" s="30"/>
    </row>
    <row r="225" spans="1:8" ht="12.75">
      <c r="A225" s="23" t="s">
        <v>67</v>
      </c>
      <c r="B225" s="23" t="s">
        <v>68</v>
      </c>
      <c r="C225" s="31">
        <f>C230+C231+C232+C233+C226+C227+C228</f>
        <v>25534764.5</v>
      </c>
      <c r="D225" s="31">
        <f>D230+D231+D232+D233+D226+D227+D228+D229</f>
        <v>23721053.2</v>
      </c>
      <c r="E225" s="31">
        <f>E230+E231+E232+E233+E226+E227+E228+E229</f>
        <v>13198482.670000002</v>
      </c>
      <c r="F225" s="31">
        <f>F230+F231+F232+F233+F226+F227+F228</f>
        <v>14109050.85</v>
      </c>
      <c r="G225" s="28">
        <f t="shared" si="15"/>
        <v>55.640373800940694</v>
      </c>
      <c r="H225" s="33">
        <f t="shared" si="14"/>
        <v>10522570.529999997</v>
      </c>
    </row>
    <row r="226" spans="1:8" ht="12.75">
      <c r="A226" s="3" t="s">
        <v>114</v>
      </c>
      <c r="B226" s="3" t="s">
        <v>367</v>
      </c>
      <c r="C226" s="35">
        <v>490000</v>
      </c>
      <c r="D226" s="35">
        <v>520000</v>
      </c>
      <c r="E226" s="35">
        <v>190877.56</v>
      </c>
      <c r="F226" s="11">
        <v>98912.39</v>
      </c>
      <c r="G226" s="27">
        <f t="shared" si="15"/>
        <v>36.70722307692308</v>
      </c>
      <c r="H226" s="30">
        <f t="shared" si="14"/>
        <v>329122.44</v>
      </c>
    </row>
    <row r="227" spans="1:8" ht="12.75">
      <c r="A227" s="3" t="s">
        <v>116</v>
      </c>
      <c r="B227" s="3" t="s">
        <v>368</v>
      </c>
      <c r="C227" s="35">
        <v>849351.5</v>
      </c>
      <c r="D227" s="35">
        <v>151740</v>
      </c>
      <c r="E227" s="35">
        <v>57584</v>
      </c>
      <c r="F227" s="11">
        <v>33272.36</v>
      </c>
      <c r="G227" s="27">
        <f t="shared" si="15"/>
        <v>37.94912350072492</v>
      </c>
      <c r="H227" s="30">
        <f t="shared" si="14"/>
        <v>94156</v>
      </c>
    </row>
    <row r="228" spans="1:8" ht="25.5">
      <c r="A228" s="13" t="s">
        <v>121</v>
      </c>
      <c r="B228" s="3" t="s">
        <v>341</v>
      </c>
      <c r="C228" s="35">
        <v>483892</v>
      </c>
      <c r="D228" s="35">
        <v>499692</v>
      </c>
      <c r="E228" s="35">
        <v>118574.98</v>
      </c>
      <c r="F228" s="35">
        <v>239148.09</v>
      </c>
      <c r="G228" s="27">
        <f t="shared" si="15"/>
        <v>23.729613441880197</v>
      </c>
      <c r="H228" s="30">
        <f t="shared" si="14"/>
        <v>381117.02</v>
      </c>
    </row>
    <row r="229" spans="1:8" ht="12.75">
      <c r="A229" s="13" t="s">
        <v>376</v>
      </c>
      <c r="B229" s="3" t="s">
        <v>377</v>
      </c>
      <c r="C229" s="35"/>
      <c r="D229" s="35">
        <v>100000</v>
      </c>
      <c r="E229" s="35">
        <v>100000</v>
      </c>
      <c r="F229" s="35"/>
      <c r="G229" s="27">
        <f t="shared" si="15"/>
        <v>100</v>
      </c>
      <c r="H229" s="30">
        <f t="shared" si="14"/>
        <v>0</v>
      </c>
    </row>
    <row r="230" spans="1:8" ht="51">
      <c r="A230" s="17" t="s">
        <v>170</v>
      </c>
      <c r="B230" s="3" t="s">
        <v>208</v>
      </c>
      <c r="C230" s="3">
        <v>5860000</v>
      </c>
      <c r="D230" s="34">
        <v>6060000</v>
      </c>
      <c r="E230" s="34">
        <v>3736096.17</v>
      </c>
      <c r="F230" s="11">
        <v>3559757.19</v>
      </c>
      <c r="G230" s="27">
        <f>E230/D230*100</f>
        <v>61.65175198019802</v>
      </c>
      <c r="H230" s="30">
        <f>D230-E230</f>
        <v>2323903.83</v>
      </c>
    </row>
    <row r="231" spans="1:8" ht="12.75">
      <c r="A231" s="17" t="s">
        <v>172</v>
      </c>
      <c r="B231" s="3" t="s">
        <v>209</v>
      </c>
      <c r="C231" s="34">
        <v>20000</v>
      </c>
      <c r="D231" s="11">
        <v>220000</v>
      </c>
      <c r="E231" s="11">
        <v>200000</v>
      </c>
      <c r="F231" s="3">
        <v>28000</v>
      </c>
      <c r="G231" s="27">
        <f t="shared" si="15"/>
        <v>90.9090909090909</v>
      </c>
      <c r="H231" s="30">
        <f t="shared" si="14"/>
        <v>20000</v>
      </c>
    </row>
    <row r="232" spans="1:8" ht="51">
      <c r="A232" s="17" t="s">
        <v>157</v>
      </c>
      <c r="B232" s="3" t="s">
        <v>210</v>
      </c>
      <c r="C232" s="34">
        <v>17131521</v>
      </c>
      <c r="D232" s="11">
        <v>14664621.2</v>
      </c>
      <c r="E232" s="3">
        <v>8695349.96</v>
      </c>
      <c r="F232" s="11">
        <v>9819724.82</v>
      </c>
      <c r="G232" s="27">
        <f t="shared" si="15"/>
        <v>59.29474646095871</v>
      </c>
      <c r="H232" s="30">
        <f t="shared" si="14"/>
        <v>5969271.239999998</v>
      </c>
    </row>
    <row r="233" spans="1:8" ht="12.75">
      <c r="A233" s="17" t="s">
        <v>159</v>
      </c>
      <c r="B233" s="3" t="s">
        <v>211</v>
      </c>
      <c r="C233" s="3">
        <v>700000</v>
      </c>
      <c r="D233" s="11">
        <v>1505000</v>
      </c>
      <c r="E233" s="11">
        <v>100000</v>
      </c>
      <c r="F233" s="3">
        <v>330236</v>
      </c>
      <c r="G233" s="27">
        <f t="shared" si="15"/>
        <v>6.64451827242525</v>
      </c>
      <c r="H233" s="30">
        <f t="shared" si="14"/>
        <v>1405000</v>
      </c>
    </row>
    <row r="234" spans="1:8" ht="12.75">
      <c r="A234" s="23" t="s">
        <v>69</v>
      </c>
      <c r="B234" s="23" t="s">
        <v>70</v>
      </c>
      <c r="C234" s="31">
        <f>C235+C236</f>
        <v>870000</v>
      </c>
      <c r="D234" s="31">
        <f>D235+D236</f>
        <v>870000</v>
      </c>
      <c r="E234" s="31">
        <f>E235+E236</f>
        <v>345360.34</v>
      </c>
      <c r="F234" s="31">
        <f>F235+F236</f>
        <v>477350.22</v>
      </c>
      <c r="G234" s="28">
        <f t="shared" si="15"/>
        <v>39.696590804597705</v>
      </c>
      <c r="H234" s="33">
        <f t="shared" si="14"/>
        <v>524639.6599999999</v>
      </c>
    </row>
    <row r="235" spans="1:8" ht="51">
      <c r="A235" s="17" t="s">
        <v>170</v>
      </c>
      <c r="B235" s="3" t="s">
        <v>212</v>
      </c>
      <c r="C235" s="34">
        <v>850000</v>
      </c>
      <c r="D235" s="34">
        <v>850000</v>
      </c>
      <c r="E235" s="34">
        <v>345360.34</v>
      </c>
      <c r="F235" s="34">
        <v>457350.22</v>
      </c>
      <c r="G235" s="27">
        <f t="shared" si="15"/>
        <v>40.63062823529412</v>
      </c>
      <c r="H235" s="30">
        <f t="shared" si="14"/>
        <v>504639.66</v>
      </c>
    </row>
    <row r="236" spans="1:8" ht="12.75">
      <c r="A236" s="17" t="s">
        <v>172</v>
      </c>
      <c r="B236" s="3" t="s">
        <v>213</v>
      </c>
      <c r="C236" s="34">
        <v>20000</v>
      </c>
      <c r="D236" s="34">
        <v>20000</v>
      </c>
      <c r="E236" s="34">
        <v>0</v>
      </c>
      <c r="F236" s="34">
        <v>20000</v>
      </c>
      <c r="G236" s="27">
        <f t="shared" si="15"/>
        <v>0</v>
      </c>
      <c r="H236" s="30">
        <f t="shared" si="14"/>
        <v>20000</v>
      </c>
    </row>
    <row r="237" spans="1:8" ht="25.5">
      <c r="A237" s="24" t="s">
        <v>71</v>
      </c>
      <c r="B237" s="23" t="s">
        <v>72</v>
      </c>
      <c r="C237" s="31">
        <f>C238+C243+C239+C240+C241+C242+C244+C245+C246</f>
        <v>11761000</v>
      </c>
      <c r="D237" s="31">
        <f>D238+D243+D239+D240+D241+D242+D244+D245+D246+D247</f>
        <v>12892416.999999998</v>
      </c>
      <c r="E237" s="31">
        <f>E238+E243+E239+E240+E241+E242+E244+E245+E246+E247</f>
        <v>6794290.9</v>
      </c>
      <c r="F237" s="31">
        <f>F238+F243+F239+F240+F241+F242+F244+F245+F246+F247</f>
        <v>6862623.630000001</v>
      </c>
      <c r="G237" s="28">
        <f t="shared" si="15"/>
        <v>52.699900259198884</v>
      </c>
      <c r="H237" s="33">
        <f t="shared" si="14"/>
        <v>6098126.099999998</v>
      </c>
    </row>
    <row r="238" spans="1:8" ht="12.75">
      <c r="A238" s="17" t="s">
        <v>132</v>
      </c>
      <c r="B238" s="3" t="s">
        <v>214</v>
      </c>
      <c r="C238" s="34">
        <v>8224800</v>
      </c>
      <c r="D238" s="34">
        <v>7827807</v>
      </c>
      <c r="E238" s="34">
        <v>4442939.44</v>
      </c>
      <c r="F238" s="34">
        <v>4557546.95</v>
      </c>
      <c r="G238" s="27">
        <f t="shared" si="15"/>
        <v>56.75841829007793</v>
      </c>
      <c r="H238" s="30">
        <f t="shared" si="14"/>
        <v>3384867.5599999996</v>
      </c>
    </row>
    <row r="239" spans="1:8" ht="25.5">
      <c r="A239" s="17" t="s">
        <v>186</v>
      </c>
      <c r="B239" s="3" t="s">
        <v>215</v>
      </c>
      <c r="C239" s="34">
        <v>3000</v>
      </c>
      <c r="D239" s="34">
        <v>3000</v>
      </c>
      <c r="E239" s="34">
        <v>345</v>
      </c>
      <c r="F239" s="34">
        <v>291.21</v>
      </c>
      <c r="G239" s="27">
        <f t="shared" si="15"/>
        <v>11.5</v>
      </c>
      <c r="H239" s="30">
        <f aca="true" t="shared" si="21" ref="H239:H291">D239-E239</f>
        <v>2655</v>
      </c>
    </row>
    <row r="240" spans="1:8" ht="38.25">
      <c r="A240" s="17" t="s">
        <v>188</v>
      </c>
      <c r="B240" s="3" t="s">
        <v>216</v>
      </c>
      <c r="C240" s="34">
        <v>2475200</v>
      </c>
      <c r="D240" s="34">
        <v>3013030.02</v>
      </c>
      <c r="E240" s="34">
        <v>1519202.68</v>
      </c>
      <c r="F240" s="34">
        <v>1672510.01</v>
      </c>
      <c r="G240" s="27">
        <f aca="true" t="shared" si="22" ref="G240:G291">E240/D240*100</f>
        <v>50.42109338160527</v>
      </c>
      <c r="H240" s="30">
        <f t="shared" si="21"/>
        <v>1493827.34</v>
      </c>
    </row>
    <row r="241" spans="1:8" ht="12.75">
      <c r="A241" s="3" t="s">
        <v>114</v>
      </c>
      <c r="B241" s="3" t="s">
        <v>217</v>
      </c>
      <c r="C241" s="34">
        <v>675000</v>
      </c>
      <c r="D241" s="34">
        <v>782668.2</v>
      </c>
      <c r="E241" s="34">
        <v>442581.24</v>
      </c>
      <c r="F241" s="34">
        <v>366662.39</v>
      </c>
      <c r="G241" s="27">
        <f t="shared" si="22"/>
        <v>56.54774781957413</v>
      </c>
      <c r="H241" s="30">
        <f t="shared" si="21"/>
        <v>340086.95999999996</v>
      </c>
    </row>
    <row r="242" spans="1:8" ht="38.25">
      <c r="A242" s="17" t="s">
        <v>220</v>
      </c>
      <c r="B242" s="3" t="s">
        <v>219</v>
      </c>
      <c r="C242" s="34">
        <v>2000</v>
      </c>
      <c r="D242" s="34">
        <v>2000</v>
      </c>
      <c r="E242" s="34">
        <v>0</v>
      </c>
      <c r="F242" s="34">
        <v>0</v>
      </c>
      <c r="G242" s="27">
        <f t="shared" si="22"/>
        <v>0</v>
      </c>
      <c r="H242" s="30">
        <f t="shared" si="21"/>
        <v>2000</v>
      </c>
    </row>
    <row r="243" spans="1:8" ht="12.75">
      <c r="A243" s="3" t="s">
        <v>116</v>
      </c>
      <c r="B243" s="3" t="s">
        <v>218</v>
      </c>
      <c r="C243" s="34">
        <v>199000</v>
      </c>
      <c r="D243" s="34">
        <v>263115.12</v>
      </c>
      <c r="E243" s="34">
        <v>112930.31</v>
      </c>
      <c r="F243" s="34">
        <v>107990.61</v>
      </c>
      <c r="G243" s="27">
        <f t="shared" si="22"/>
        <v>42.920494268820434</v>
      </c>
      <c r="H243" s="30">
        <f t="shared" si="21"/>
        <v>150184.81</v>
      </c>
    </row>
    <row r="244" spans="1:8" ht="25.5">
      <c r="A244" s="13" t="s">
        <v>119</v>
      </c>
      <c r="B244" s="3" t="s">
        <v>221</v>
      </c>
      <c r="C244" s="3">
        <v>130000</v>
      </c>
      <c r="D244" s="34">
        <v>416000.53</v>
      </c>
      <c r="E244" s="34">
        <v>227065.45</v>
      </c>
      <c r="F244" s="34">
        <v>0</v>
      </c>
      <c r="G244" s="27">
        <f t="shared" si="22"/>
        <v>54.5829713245798</v>
      </c>
      <c r="H244" s="30">
        <f t="shared" si="21"/>
        <v>188935.08000000002</v>
      </c>
    </row>
    <row r="245" spans="1:8" ht="25.5">
      <c r="A245" s="13" t="s">
        <v>121</v>
      </c>
      <c r="B245" s="3" t="s">
        <v>222</v>
      </c>
      <c r="C245" s="3">
        <v>42000</v>
      </c>
      <c r="D245" s="34">
        <v>557512.21</v>
      </c>
      <c r="E245" s="34">
        <v>32679.34</v>
      </c>
      <c r="F245" s="34">
        <v>140058.23</v>
      </c>
      <c r="G245" s="27">
        <f t="shared" si="22"/>
        <v>5.861636644693396</v>
      </c>
      <c r="H245" s="30">
        <f t="shared" si="21"/>
        <v>524832.87</v>
      </c>
    </row>
    <row r="246" spans="1:8" ht="12.75">
      <c r="A246" s="3" t="s">
        <v>125</v>
      </c>
      <c r="B246" s="3" t="s">
        <v>223</v>
      </c>
      <c r="C246" s="3">
        <v>10000</v>
      </c>
      <c r="D246" s="34"/>
      <c r="E246" s="34"/>
      <c r="F246" s="34">
        <v>17564.23</v>
      </c>
      <c r="G246" s="27" t="e">
        <f t="shared" si="22"/>
        <v>#DIV/0!</v>
      </c>
      <c r="H246" s="30">
        <f t="shared" si="21"/>
        <v>0</v>
      </c>
    </row>
    <row r="247" spans="1:8" ht="12.75">
      <c r="A247" s="3" t="s">
        <v>344</v>
      </c>
      <c r="B247" s="3" t="s">
        <v>345</v>
      </c>
      <c r="C247" s="3"/>
      <c r="D247" s="34">
        <v>27283.92</v>
      </c>
      <c r="E247" s="34">
        <v>16547.44</v>
      </c>
      <c r="F247" s="34"/>
      <c r="G247" s="27">
        <f t="shared" si="22"/>
        <v>60.649056293963625</v>
      </c>
      <c r="H247" s="30">
        <f t="shared" si="21"/>
        <v>10736.48</v>
      </c>
    </row>
    <row r="248" spans="1:8" ht="12.75">
      <c r="A248" s="1" t="s">
        <v>73</v>
      </c>
      <c r="B248" s="1" t="s">
        <v>74</v>
      </c>
      <c r="C248" s="33">
        <f aca="true" t="shared" si="23" ref="C248:F249">C249</f>
        <v>80000</v>
      </c>
      <c r="D248" s="33">
        <f t="shared" si="23"/>
        <v>1211940</v>
      </c>
      <c r="E248" s="33">
        <f t="shared" si="23"/>
        <v>26000</v>
      </c>
      <c r="F248" s="33">
        <f t="shared" si="23"/>
        <v>16000</v>
      </c>
      <c r="G248" s="28">
        <f t="shared" si="22"/>
        <v>2.1453207254484545</v>
      </c>
      <c r="H248" s="33">
        <f t="shared" si="21"/>
        <v>1185940</v>
      </c>
    </row>
    <row r="249" spans="1:8" ht="12.75">
      <c r="A249" s="23" t="s">
        <v>75</v>
      </c>
      <c r="B249" s="23" t="s">
        <v>76</v>
      </c>
      <c r="C249" s="31">
        <f t="shared" si="23"/>
        <v>80000</v>
      </c>
      <c r="D249" s="31">
        <f>D250+D251</f>
        <v>1211940</v>
      </c>
      <c r="E249" s="31">
        <f>E250+E251</f>
        <v>26000</v>
      </c>
      <c r="F249" s="31">
        <f>F250+F251</f>
        <v>16000</v>
      </c>
      <c r="G249" s="28">
        <f t="shared" si="22"/>
        <v>2.1453207254484545</v>
      </c>
      <c r="H249" s="33">
        <f t="shared" si="21"/>
        <v>1185940</v>
      </c>
    </row>
    <row r="250" spans="1:8" ht="25.5">
      <c r="A250" s="13" t="s">
        <v>121</v>
      </c>
      <c r="B250" s="3" t="s">
        <v>237</v>
      </c>
      <c r="C250" s="36">
        <v>80000</v>
      </c>
      <c r="D250" s="35">
        <v>811940</v>
      </c>
      <c r="E250" s="35">
        <v>26000</v>
      </c>
      <c r="F250" s="35">
        <v>16000</v>
      </c>
      <c r="G250" s="27">
        <f>E250/D250*100</f>
        <v>3.202207059634948</v>
      </c>
      <c r="H250" s="30">
        <f>D250-E250</f>
        <v>785940</v>
      </c>
    </row>
    <row r="251" spans="1:8" ht="38.25">
      <c r="A251" s="17" t="s">
        <v>164</v>
      </c>
      <c r="B251" s="3" t="s">
        <v>360</v>
      </c>
      <c r="C251" s="36"/>
      <c r="D251" s="35">
        <v>400000</v>
      </c>
      <c r="E251" s="35"/>
      <c r="F251" s="35"/>
      <c r="G251" s="27"/>
      <c r="H251" s="30"/>
    </row>
    <row r="252" spans="1:8" ht="12.75">
      <c r="A252" s="1" t="s">
        <v>77</v>
      </c>
      <c r="B252" s="1" t="s">
        <v>78</v>
      </c>
      <c r="C252" s="33">
        <f>C253+C255+C256+C254+C257+C258</f>
        <v>33259945</v>
      </c>
      <c r="D252" s="33">
        <f>D253+D255+D256+D254+D257+D258+D259</f>
        <v>37089382.6</v>
      </c>
      <c r="E252" s="33">
        <f>E253+E255+E256+E254+E257+E258+E259</f>
        <v>15632939.320000002</v>
      </c>
      <c r="F252" s="33">
        <f>F253+F255+F256+F254+F257+F258</f>
        <v>16651510.03</v>
      </c>
      <c r="G252" s="28">
        <f t="shared" si="22"/>
        <v>42.14936519326154</v>
      </c>
      <c r="H252" s="33">
        <f t="shared" si="21"/>
        <v>21456443.28</v>
      </c>
    </row>
    <row r="253" spans="1:8" ht="12.75">
      <c r="A253" s="17" t="s">
        <v>238</v>
      </c>
      <c r="B253" s="3" t="s">
        <v>250</v>
      </c>
      <c r="C253" s="35">
        <f>C261</f>
        <v>1015845</v>
      </c>
      <c r="D253" s="35">
        <f>D261</f>
        <v>1094782.6</v>
      </c>
      <c r="E253" s="35">
        <f>E261</f>
        <v>505428.68</v>
      </c>
      <c r="F253" s="35">
        <f>F261</f>
        <v>369820.55</v>
      </c>
      <c r="G253" s="27">
        <f t="shared" si="22"/>
        <v>46.16703626820521</v>
      </c>
      <c r="H253" s="30">
        <f t="shared" si="21"/>
        <v>589353.9200000002</v>
      </c>
    </row>
    <row r="254" spans="1:8" ht="25.5">
      <c r="A254" s="17" t="s">
        <v>244</v>
      </c>
      <c r="B254" s="3" t="s">
        <v>251</v>
      </c>
      <c r="C254" s="35">
        <f>C267</f>
        <v>10669100</v>
      </c>
      <c r="D254" s="35">
        <f>D267</f>
        <v>10669100</v>
      </c>
      <c r="E254" s="35">
        <f>E267</f>
        <v>5025612.48</v>
      </c>
      <c r="F254" s="35">
        <f>F267</f>
        <v>5149373.38</v>
      </c>
      <c r="G254" s="27">
        <f>E254/D254*100</f>
        <v>47.104371315293704</v>
      </c>
      <c r="H254" s="30">
        <f>D254-E254</f>
        <v>5643487.52</v>
      </c>
    </row>
    <row r="255" spans="1:8" ht="38.25">
      <c r="A255" s="17" t="s">
        <v>240</v>
      </c>
      <c r="B255" s="3" t="s">
        <v>252</v>
      </c>
      <c r="C255" s="35">
        <f aca="true" t="shared" si="24" ref="C255:E256">C263</f>
        <v>11402100</v>
      </c>
      <c r="D255" s="35">
        <f t="shared" si="24"/>
        <v>11632100</v>
      </c>
      <c r="E255" s="35">
        <f t="shared" si="24"/>
        <v>6917437.14</v>
      </c>
      <c r="F255" s="35">
        <f>F263</f>
        <v>7623827.25</v>
      </c>
      <c r="G255" s="27">
        <f t="shared" si="22"/>
        <v>59.46851505747027</v>
      </c>
      <c r="H255" s="30">
        <f t="shared" si="21"/>
        <v>4714662.86</v>
      </c>
    </row>
    <row r="256" spans="1:8" ht="12.75">
      <c r="A256" s="3" t="s">
        <v>242</v>
      </c>
      <c r="B256" s="3" t="s">
        <v>253</v>
      </c>
      <c r="C256" s="35">
        <f t="shared" si="24"/>
        <v>5063200</v>
      </c>
      <c r="D256" s="35">
        <f t="shared" si="24"/>
        <v>8323700</v>
      </c>
      <c r="E256" s="35">
        <f t="shared" si="24"/>
        <v>0</v>
      </c>
      <c r="F256" s="35">
        <f>F264</f>
        <v>0</v>
      </c>
      <c r="G256" s="27">
        <f t="shared" si="22"/>
        <v>0</v>
      </c>
      <c r="H256" s="30">
        <f t="shared" si="21"/>
        <v>8323700</v>
      </c>
    </row>
    <row r="257" spans="1:8" ht="25.5">
      <c r="A257" s="17" t="s">
        <v>246</v>
      </c>
      <c r="B257" s="3" t="s">
        <v>254</v>
      </c>
      <c r="C257" s="35">
        <f aca="true" t="shared" si="25" ref="C257:E258">C268</f>
        <v>1384200</v>
      </c>
      <c r="D257" s="35">
        <f t="shared" si="25"/>
        <v>1544200</v>
      </c>
      <c r="E257" s="35">
        <f t="shared" si="25"/>
        <v>1451607.3</v>
      </c>
      <c r="F257" s="35">
        <f>F268</f>
        <v>1622526</v>
      </c>
      <c r="G257" s="27">
        <f t="shared" si="22"/>
        <v>94.003840176143</v>
      </c>
      <c r="H257" s="30">
        <f t="shared" si="21"/>
        <v>92592.69999999995</v>
      </c>
    </row>
    <row r="258" spans="1:8" ht="12.75">
      <c r="A258" s="3" t="s">
        <v>248</v>
      </c>
      <c r="B258" s="3" t="s">
        <v>255</v>
      </c>
      <c r="C258" s="35">
        <f t="shared" si="25"/>
        <v>3725500</v>
      </c>
      <c r="D258" s="35">
        <f t="shared" si="25"/>
        <v>3725500</v>
      </c>
      <c r="E258" s="35">
        <f t="shared" si="25"/>
        <v>1732853.72</v>
      </c>
      <c r="F258" s="35">
        <f>F269</f>
        <v>1885962.85</v>
      </c>
      <c r="G258" s="27">
        <f t="shared" si="22"/>
        <v>46.513319554422225</v>
      </c>
      <c r="H258" s="30">
        <f t="shared" si="21"/>
        <v>1992646.28</v>
      </c>
    </row>
    <row r="259" spans="1:8" ht="12.75">
      <c r="A259" s="3" t="s">
        <v>379</v>
      </c>
      <c r="B259" s="3" t="s">
        <v>381</v>
      </c>
      <c r="C259" s="35"/>
      <c r="D259" s="35">
        <f>D265</f>
        <v>100000</v>
      </c>
      <c r="E259" s="35">
        <f>E265</f>
        <v>0</v>
      </c>
      <c r="F259" s="35"/>
      <c r="G259" s="27"/>
      <c r="H259" s="30"/>
    </row>
    <row r="260" spans="1:8" ht="12.75">
      <c r="A260" s="23" t="s">
        <v>79</v>
      </c>
      <c r="B260" s="23" t="s">
        <v>80</v>
      </c>
      <c r="C260" s="31">
        <f>C261</f>
        <v>1015845</v>
      </c>
      <c r="D260" s="31">
        <f>D261</f>
        <v>1094782.6</v>
      </c>
      <c r="E260" s="31">
        <f>E261</f>
        <v>505428.68</v>
      </c>
      <c r="F260" s="31">
        <f>F261</f>
        <v>369820.55</v>
      </c>
      <c r="G260" s="28">
        <f t="shared" si="22"/>
        <v>46.16703626820521</v>
      </c>
      <c r="H260" s="33">
        <f t="shared" si="21"/>
        <v>589353.9200000002</v>
      </c>
    </row>
    <row r="261" spans="1:8" ht="12.75">
      <c r="A261" s="17" t="s">
        <v>238</v>
      </c>
      <c r="B261" s="3" t="s">
        <v>239</v>
      </c>
      <c r="C261" s="3">
        <v>1015845</v>
      </c>
      <c r="D261" s="34">
        <v>1094782.6</v>
      </c>
      <c r="E261" s="34">
        <v>505428.68</v>
      </c>
      <c r="F261" s="34">
        <v>369820.55</v>
      </c>
      <c r="G261" s="27">
        <f t="shared" si="22"/>
        <v>46.16703626820521</v>
      </c>
      <c r="H261" s="30">
        <f t="shared" si="21"/>
        <v>589353.9200000002</v>
      </c>
    </row>
    <row r="262" spans="1:8" ht="12.75">
      <c r="A262" s="23" t="s">
        <v>81</v>
      </c>
      <c r="B262" s="23" t="s">
        <v>82</v>
      </c>
      <c r="C262" s="31">
        <f>C264+C263</f>
        <v>16465300</v>
      </c>
      <c r="D262" s="31">
        <f>D264+D263+D265</f>
        <v>20055800</v>
      </c>
      <c r="E262" s="31">
        <f>E264+E263+E265</f>
        <v>6917437.14</v>
      </c>
      <c r="F262" s="31">
        <f>F264+F263</f>
        <v>7623827.25</v>
      </c>
      <c r="G262" s="28">
        <f t="shared" si="22"/>
        <v>34.490955932947074</v>
      </c>
      <c r="H262" s="33">
        <f t="shared" si="21"/>
        <v>13138362.86</v>
      </c>
    </row>
    <row r="263" spans="1:8" ht="38.25">
      <c r="A263" s="17" t="s">
        <v>240</v>
      </c>
      <c r="B263" s="3" t="s">
        <v>241</v>
      </c>
      <c r="C263" s="35">
        <v>11402100</v>
      </c>
      <c r="D263" s="35">
        <v>11632100</v>
      </c>
      <c r="E263" s="35">
        <v>6917437.14</v>
      </c>
      <c r="F263" s="34">
        <v>7623827.25</v>
      </c>
      <c r="G263" s="27">
        <f>E263/D263*100</f>
        <v>59.46851505747027</v>
      </c>
      <c r="H263" s="30">
        <f>D263-E263</f>
        <v>4714662.86</v>
      </c>
    </row>
    <row r="264" spans="1:8" ht="12.75">
      <c r="A264" s="3" t="s">
        <v>242</v>
      </c>
      <c r="B264" s="3" t="s">
        <v>243</v>
      </c>
      <c r="C264" s="3">
        <v>5063200</v>
      </c>
      <c r="D264" s="34">
        <v>8323700</v>
      </c>
      <c r="E264" s="34">
        <v>0</v>
      </c>
      <c r="F264" s="34">
        <v>0</v>
      </c>
      <c r="G264" s="27">
        <f t="shared" si="22"/>
        <v>0</v>
      </c>
      <c r="H264" s="30">
        <f t="shared" si="21"/>
        <v>8323700</v>
      </c>
    </row>
    <row r="265" spans="1:8" ht="12.75">
      <c r="A265" s="3" t="s">
        <v>379</v>
      </c>
      <c r="B265" s="3" t="s">
        <v>380</v>
      </c>
      <c r="C265" s="3"/>
      <c r="D265" s="34">
        <v>100000</v>
      </c>
      <c r="E265" s="34"/>
      <c r="F265" s="34"/>
      <c r="G265" s="27"/>
      <c r="H265" s="30"/>
    </row>
    <row r="266" spans="1:8" ht="12.75">
      <c r="A266" s="23" t="s">
        <v>83</v>
      </c>
      <c r="B266" s="23" t="s">
        <v>84</v>
      </c>
      <c r="C266" s="31">
        <f>C267+C268+C269</f>
        <v>15778800</v>
      </c>
      <c r="D266" s="31">
        <f>D267+D268+D269</f>
        <v>15938800</v>
      </c>
      <c r="E266" s="31">
        <f>E267+E268+E269</f>
        <v>8210073.5</v>
      </c>
      <c r="F266" s="31">
        <f>F267+F268+F269</f>
        <v>8657862.23</v>
      </c>
      <c r="G266" s="28">
        <f t="shared" si="22"/>
        <v>51.50998506788466</v>
      </c>
      <c r="H266" s="33">
        <f t="shared" si="21"/>
        <v>7728726.5</v>
      </c>
    </row>
    <row r="267" spans="1:8" ht="25.5">
      <c r="A267" s="17" t="s">
        <v>244</v>
      </c>
      <c r="B267" s="3" t="s">
        <v>245</v>
      </c>
      <c r="C267" s="34">
        <v>10669100</v>
      </c>
      <c r="D267" s="34">
        <v>10669100</v>
      </c>
      <c r="E267" s="34">
        <v>5025612.48</v>
      </c>
      <c r="F267" s="34">
        <v>5149373.38</v>
      </c>
      <c r="G267" s="27">
        <f t="shared" si="22"/>
        <v>47.104371315293704</v>
      </c>
      <c r="H267" s="30">
        <f t="shared" si="21"/>
        <v>5643487.52</v>
      </c>
    </row>
    <row r="268" spans="1:8" ht="25.5">
      <c r="A268" s="17" t="s">
        <v>246</v>
      </c>
      <c r="B268" s="3" t="s">
        <v>247</v>
      </c>
      <c r="C268" s="34">
        <v>1384200</v>
      </c>
      <c r="D268" s="34">
        <v>1544200</v>
      </c>
      <c r="E268" s="34">
        <v>1451607.3</v>
      </c>
      <c r="F268" s="34">
        <v>1622526</v>
      </c>
      <c r="G268" s="27">
        <f t="shared" si="22"/>
        <v>94.003840176143</v>
      </c>
      <c r="H268" s="30">
        <f t="shared" si="21"/>
        <v>92592.69999999995</v>
      </c>
    </row>
    <row r="269" spans="1:8" ht="12.75">
      <c r="A269" s="3" t="s">
        <v>248</v>
      </c>
      <c r="B269" s="3" t="s">
        <v>249</v>
      </c>
      <c r="C269" s="3">
        <v>3725500</v>
      </c>
      <c r="D269" s="34">
        <v>3725500</v>
      </c>
      <c r="E269" s="34">
        <v>1732853.72</v>
      </c>
      <c r="F269" s="34">
        <v>1885962.85</v>
      </c>
      <c r="G269" s="27">
        <f t="shared" si="22"/>
        <v>46.513319554422225</v>
      </c>
      <c r="H269" s="30">
        <f t="shared" si="21"/>
        <v>1992646.28</v>
      </c>
    </row>
    <row r="270" spans="1:8" ht="12.75">
      <c r="A270" s="1" t="s">
        <v>85</v>
      </c>
      <c r="B270" s="1" t="s">
        <v>86</v>
      </c>
      <c r="C270" s="33">
        <f>C271+C275+C277+C272+C273+C274</f>
        <v>7890000</v>
      </c>
      <c r="D270" s="33">
        <f>D271+D275+D277+D272+D273+D274+D276</f>
        <v>7969585.66</v>
      </c>
      <c r="E270" s="33">
        <f>E271+E275+E277+E272+E273+E274+E276</f>
        <v>4335732.8100000005</v>
      </c>
      <c r="F270" s="33">
        <f>F271+F275+F277+F272+F273+F274+F276</f>
        <v>3629522.35</v>
      </c>
      <c r="G270" s="28">
        <f t="shared" si="22"/>
        <v>54.40349090871056</v>
      </c>
      <c r="H270" s="33">
        <f t="shared" si="21"/>
        <v>3633852.8499999996</v>
      </c>
    </row>
    <row r="271" spans="1:8" ht="12.75">
      <c r="A271" s="3" t="s">
        <v>114</v>
      </c>
      <c r="B271" s="3" t="s">
        <v>279</v>
      </c>
      <c r="C271" s="35">
        <f aca="true" t="shared" si="26" ref="C271:E273">C285</f>
        <v>744000</v>
      </c>
      <c r="D271" s="35">
        <f t="shared" si="26"/>
        <v>744000</v>
      </c>
      <c r="E271" s="35">
        <f t="shared" si="26"/>
        <v>309999.27</v>
      </c>
      <c r="F271" s="35">
        <f>F285</f>
        <v>379077.69</v>
      </c>
      <c r="G271" s="27">
        <f t="shared" si="22"/>
        <v>41.6665685483871</v>
      </c>
      <c r="H271" s="30">
        <f t="shared" si="21"/>
        <v>434000.73</v>
      </c>
    </row>
    <row r="272" spans="1:8" ht="38.25">
      <c r="A272" s="17" t="s">
        <v>220</v>
      </c>
      <c r="B272" s="3" t="s">
        <v>280</v>
      </c>
      <c r="C272" s="35">
        <f t="shared" si="26"/>
        <v>2000</v>
      </c>
      <c r="D272" s="35">
        <f t="shared" si="26"/>
        <v>2000</v>
      </c>
      <c r="E272" s="35">
        <f t="shared" si="26"/>
        <v>0</v>
      </c>
      <c r="F272" s="35">
        <f>F286</f>
        <v>0</v>
      </c>
      <c r="G272" s="27">
        <f t="shared" si="22"/>
        <v>0</v>
      </c>
      <c r="H272" s="30">
        <f t="shared" si="21"/>
        <v>2000</v>
      </c>
    </row>
    <row r="273" spans="1:8" ht="12.75">
      <c r="A273" s="3" t="s">
        <v>116</v>
      </c>
      <c r="B273" s="3" t="s">
        <v>281</v>
      </c>
      <c r="C273" s="35">
        <f t="shared" si="26"/>
        <v>225000</v>
      </c>
      <c r="D273" s="35">
        <f t="shared" si="26"/>
        <v>225000</v>
      </c>
      <c r="E273" s="35">
        <f t="shared" si="26"/>
        <v>85331</v>
      </c>
      <c r="F273" s="35">
        <f>F287</f>
        <v>151437.5</v>
      </c>
      <c r="G273" s="27">
        <f t="shared" si="22"/>
        <v>37.924888888888894</v>
      </c>
      <c r="H273" s="30">
        <f t="shared" si="21"/>
        <v>139669</v>
      </c>
    </row>
    <row r="274" spans="1:8" ht="25.5">
      <c r="A274" s="13" t="s">
        <v>121</v>
      </c>
      <c r="B274" s="3" t="s">
        <v>282</v>
      </c>
      <c r="C274" s="35">
        <f>C279+C283+C288</f>
        <v>1232000</v>
      </c>
      <c r="D274" s="35">
        <f>D279+D283+D288</f>
        <v>1258700</v>
      </c>
      <c r="E274" s="35">
        <f>E279+E283+E288</f>
        <v>793874.06</v>
      </c>
      <c r="F274" s="35">
        <f>F279+F283+F288</f>
        <v>655618.4</v>
      </c>
      <c r="G274" s="27">
        <f t="shared" si="22"/>
        <v>63.07095098117106</v>
      </c>
      <c r="H274" s="30">
        <f t="shared" si="21"/>
        <v>464825.93999999994</v>
      </c>
    </row>
    <row r="275" spans="1:8" ht="51">
      <c r="A275" s="17" t="s">
        <v>157</v>
      </c>
      <c r="B275" s="3" t="s">
        <v>283</v>
      </c>
      <c r="C275" s="35">
        <f>C280</f>
        <v>5685000</v>
      </c>
      <c r="D275" s="35">
        <f>D280</f>
        <v>5550690.66</v>
      </c>
      <c r="E275" s="35">
        <f>E280</f>
        <v>2964544.85</v>
      </c>
      <c r="F275" s="35">
        <f>F280</f>
        <v>2433386.91</v>
      </c>
      <c r="G275" s="27">
        <f t="shared" si="22"/>
        <v>53.40857618608492</v>
      </c>
      <c r="H275" s="30">
        <f t="shared" si="21"/>
        <v>2586145.81</v>
      </c>
    </row>
    <row r="276" spans="1:8" ht="12.75">
      <c r="A276" s="17" t="s">
        <v>159</v>
      </c>
      <c r="B276" s="3" t="s">
        <v>362</v>
      </c>
      <c r="C276" s="35"/>
      <c r="D276" s="35">
        <f>D281</f>
        <v>187195</v>
      </c>
      <c r="E276" s="35">
        <f>E281</f>
        <v>180195</v>
      </c>
      <c r="F276" s="35">
        <f>F281</f>
        <v>8500</v>
      </c>
      <c r="G276" s="27"/>
      <c r="H276" s="30"/>
    </row>
    <row r="277" spans="1:8" ht="12.75">
      <c r="A277" s="3" t="s">
        <v>125</v>
      </c>
      <c r="B277" s="3" t="s">
        <v>284</v>
      </c>
      <c r="C277" s="35">
        <f>C289</f>
        <v>2000</v>
      </c>
      <c r="D277" s="35">
        <f>D289</f>
        <v>2000</v>
      </c>
      <c r="E277" s="35">
        <f>E289</f>
        <v>1788.63</v>
      </c>
      <c r="F277" s="35">
        <f>F289</f>
        <v>1501.85</v>
      </c>
      <c r="G277" s="27">
        <f t="shared" si="22"/>
        <v>89.43150000000001</v>
      </c>
      <c r="H277" s="30">
        <f t="shared" si="21"/>
        <v>211.3699999999999</v>
      </c>
    </row>
    <row r="278" spans="1:8" ht="12.75">
      <c r="A278" s="23" t="s">
        <v>87</v>
      </c>
      <c r="B278" s="23" t="s">
        <v>88</v>
      </c>
      <c r="C278" s="31">
        <f>C279+C280</f>
        <v>6460000</v>
      </c>
      <c r="D278" s="31">
        <f>D279+D280+D281</f>
        <v>6512885.66</v>
      </c>
      <c r="E278" s="31">
        <f>E279+E280+E281</f>
        <v>3723775.6500000004</v>
      </c>
      <c r="F278" s="31">
        <f>F279+F280+F281</f>
        <v>2862205.23</v>
      </c>
      <c r="G278" s="28">
        <f t="shared" si="22"/>
        <v>57.175510893277384</v>
      </c>
      <c r="H278" s="33">
        <f t="shared" si="21"/>
        <v>2789110.01</v>
      </c>
    </row>
    <row r="279" spans="1:8" ht="25.5">
      <c r="A279" s="13" t="s">
        <v>121</v>
      </c>
      <c r="B279" s="3" t="s">
        <v>256</v>
      </c>
      <c r="C279" s="3">
        <v>775000</v>
      </c>
      <c r="D279" s="34">
        <v>775000</v>
      </c>
      <c r="E279" s="34">
        <v>579035.8</v>
      </c>
      <c r="F279" s="34">
        <v>420318.32</v>
      </c>
      <c r="G279" s="27">
        <f t="shared" si="22"/>
        <v>74.71429677419356</v>
      </c>
      <c r="H279" s="30">
        <f t="shared" si="21"/>
        <v>195964.19999999995</v>
      </c>
    </row>
    <row r="280" spans="1:8" ht="51">
      <c r="A280" s="17" t="s">
        <v>157</v>
      </c>
      <c r="B280" s="3" t="s">
        <v>257</v>
      </c>
      <c r="C280" s="3">
        <v>5685000</v>
      </c>
      <c r="D280" s="34">
        <v>5550690.66</v>
      </c>
      <c r="E280" s="34">
        <v>2964544.85</v>
      </c>
      <c r="F280" s="34">
        <v>2433386.91</v>
      </c>
      <c r="G280" s="27">
        <f t="shared" si="22"/>
        <v>53.40857618608492</v>
      </c>
      <c r="H280" s="30">
        <f t="shared" si="21"/>
        <v>2586145.81</v>
      </c>
    </row>
    <row r="281" spans="1:8" ht="12.75">
      <c r="A281" s="17" t="s">
        <v>159</v>
      </c>
      <c r="B281" s="3" t="s">
        <v>361</v>
      </c>
      <c r="C281" s="3"/>
      <c r="D281" s="34">
        <v>187195</v>
      </c>
      <c r="E281" s="34">
        <v>180195</v>
      </c>
      <c r="F281" s="34">
        <v>8500</v>
      </c>
      <c r="G281" s="27"/>
      <c r="H281" s="30"/>
    </row>
    <row r="282" spans="1:8" ht="12.75">
      <c r="A282" s="23" t="s">
        <v>89</v>
      </c>
      <c r="B282" s="23" t="s">
        <v>90</v>
      </c>
      <c r="C282" s="31">
        <f>C283</f>
        <v>200000</v>
      </c>
      <c r="D282" s="31">
        <f>D283</f>
        <v>200000</v>
      </c>
      <c r="E282" s="31">
        <f>E283</f>
        <v>122165</v>
      </c>
      <c r="F282" s="31">
        <f>F283</f>
        <v>132902.31</v>
      </c>
      <c r="G282" s="28">
        <f t="shared" si="22"/>
        <v>61.082499999999996</v>
      </c>
      <c r="H282" s="33">
        <f t="shared" si="21"/>
        <v>77835</v>
      </c>
    </row>
    <row r="283" spans="1:8" ht="25.5">
      <c r="A283" s="13" t="s">
        <v>121</v>
      </c>
      <c r="B283" s="3" t="s">
        <v>258</v>
      </c>
      <c r="C283" s="3">
        <v>200000</v>
      </c>
      <c r="D283" s="34">
        <v>200000</v>
      </c>
      <c r="E283" s="34">
        <v>122165</v>
      </c>
      <c r="F283" s="34">
        <v>132902.31</v>
      </c>
      <c r="G283" s="27">
        <f>E283/D283*100</f>
        <v>61.082499999999996</v>
      </c>
      <c r="H283" s="30">
        <f>D283-E283</f>
        <v>77835</v>
      </c>
    </row>
    <row r="284" spans="1:8" ht="25.5">
      <c r="A284" s="24" t="s">
        <v>91</v>
      </c>
      <c r="B284" s="23" t="s">
        <v>92</v>
      </c>
      <c r="C284" s="31">
        <f>C285+C289+C286+C287+C288</f>
        <v>1230000</v>
      </c>
      <c r="D284" s="31">
        <f>D285+D289+D286+D287+D288</f>
        <v>1256700</v>
      </c>
      <c r="E284" s="31">
        <f>E285+E289+E286+E287+E288</f>
        <v>489792.16000000003</v>
      </c>
      <c r="F284" s="31">
        <f>F285+F289+F286+F287+F288</f>
        <v>634414.81</v>
      </c>
      <c r="G284" s="28">
        <f t="shared" si="22"/>
        <v>38.97446964271505</v>
      </c>
      <c r="H284" s="33">
        <f t="shared" si="21"/>
        <v>766907.84</v>
      </c>
    </row>
    <row r="285" spans="1:8" ht="12.75">
      <c r="A285" s="3" t="s">
        <v>114</v>
      </c>
      <c r="B285" s="3" t="s">
        <v>259</v>
      </c>
      <c r="C285" s="34">
        <v>744000</v>
      </c>
      <c r="D285" s="34">
        <v>744000</v>
      </c>
      <c r="E285" s="34">
        <v>309999.27</v>
      </c>
      <c r="F285" s="34">
        <v>379077.69</v>
      </c>
      <c r="G285" s="27">
        <f t="shared" si="22"/>
        <v>41.6665685483871</v>
      </c>
      <c r="H285" s="30">
        <f t="shared" si="21"/>
        <v>434000.73</v>
      </c>
    </row>
    <row r="286" spans="1:8" ht="38.25">
      <c r="A286" s="17" t="s">
        <v>220</v>
      </c>
      <c r="B286" s="3" t="s">
        <v>260</v>
      </c>
      <c r="C286" s="34">
        <v>2000</v>
      </c>
      <c r="D286" s="34">
        <v>2000</v>
      </c>
      <c r="E286" s="34">
        <v>0</v>
      </c>
      <c r="F286" s="34">
        <v>0</v>
      </c>
      <c r="G286" s="27">
        <f t="shared" si="22"/>
        <v>0</v>
      </c>
      <c r="H286" s="30">
        <f t="shared" si="21"/>
        <v>2000</v>
      </c>
    </row>
    <row r="287" spans="1:8" ht="12.75">
      <c r="A287" s="3" t="s">
        <v>116</v>
      </c>
      <c r="B287" s="3" t="s">
        <v>261</v>
      </c>
      <c r="C287" s="34">
        <v>225000</v>
      </c>
      <c r="D287" s="34">
        <v>225000</v>
      </c>
      <c r="E287" s="34">
        <v>85331</v>
      </c>
      <c r="F287" s="34">
        <v>151437.5</v>
      </c>
      <c r="G287" s="27">
        <f t="shared" si="22"/>
        <v>37.924888888888894</v>
      </c>
      <c r="H287" s="30">
        <f t="shared" si="21"/>
        <v>139669</v>
      </c>
    </row>
    <row r="288" spans="1:8" ht="25.5">
      <c r="A288" s="13" t="s">
        <v>121</v>
      </c>
      <c r="B288" s="3" t="s">
        <v>262</v>
      </c>
      <c r="C288" s="34">
        <v>257000</v>
      </c>
      <c r="D288" s="34">
        <v>283700</v>
      </c>
      <c r="E288" s="34">
        <v>92673.26</v>
      </c>
      <c r="F288" s="34">
        <v>102397.77</v>
      </c>
      <c r="G288" s="27">
        <f t="shared" si="22"/>
        <v>32.665935847726466</v>
      </c>
      <c r="H288" s="30">
        <f t="shared" si="21"/>
        <v>191026.74</v>
      </c>
    </row>
    <row r="289" spans="1:8" ht="12.75">
      <c r="A289" s="3" t="s">
        <v>125</v>
      </c>
      <c r="B289" s="3" t="s">
        <v>263</v>
      </c>
      <c r="C289" s="34">
        <v>2000</v>
      </c>
      <c r="D289" s="34">
        <v>2000</v>
      </c>
      <c r="E289" s="34">
        <v>1788.63</v>
      </c>
      <c r="F289" s="34">
        <v>1501.85</v>
      </c>
      <c r="G289" s="27">
        <f t="shared" si="22"/>
        <v>89.43150000000001</v>
      </c>
      <c r="H289" s="30">
        <f t="shared" si="21"/>
        <v>211.3699999999999</v>
      </c>
    </row>
    <row r="290" spans="1:8" ht="12.75">
      <c r="A290" s="1" t="s">
        <v>93</v>
      </c>
      <c r="B290" s="1" t="s">
        <v>94</v>
      </c>
      <c r="C290" s="33">
        <f aca="true" t="shared" si="27" ref="C290:F291">C291</f>
        <v>200000</v>
      </c>
      <c r="D290" s="33">
        <f t="shared" si="27"/>
        <v>400000</v>
      </c>
      <c r="E290" s="33">
        <f t="shared" si="27"/>
        <v>300000</v>
      </c>
      <c r="F290" s="33">
        <f t="shared" si="27"/>
        <v>0</v>
      </c>
      <c r="G290" s="28">
        <f t="shared" si="22"/>
        <v>75</v>
      </c>
      <c r="H290" s="33">
        <f t="shared" si="21"/>
        <v>100000</v>
      </c>
    </row>
    <row r="291" spans="1:8" ht="12.75">
      <c r="A291" s="23" t="s">
        <v>95</v>
      </c>
      <c r="B291" s="23" t="s">
        <v>96</v>
      </c>
      <c r="C291" s="31">
        <f t="shared" si="27"/>
        <v>200000</v>
      </c>
      <c r="D291" s="31">
        <f t="shared" si="27"/>
        <v>400000</v>
      </c>
      <c r="E291" s="31">
        <f t="shared" si="27"/>
        <v>300000</v>
      </c>
      <c r="F291" s="31">
        <f t="shared" si="27"/>
        <v>0</v>
      </c>
      <c r="G291" s="28">
        <f t="shared" si="22"/>
        <v>75</v>
      </c>
      <c r="H291" s="33">
        <f t="shared" si="21"/>
        <v>100000</v>
      </c>
    </row>
    <row r="292" spans="1:8" ht="51">
      <c r="A292" s="17" t="s">
        <v>264</v>
      </c>
      <c r="B292" s="3" t="s">
        <v>265</v>
      </c>
      <c r="C292" s="3">
        <v>200000</v>
      </c>
      <c r="D292" s="34">
        <v>400000</v>
      </c>
      <c r="E292" s="34">
        <v>300000</v>
      </c>
      <c r="F292" s="34">
        <v>0</v>
      </c>
      <c r="G292" s="27">
        <f>E292/D292*100</f>
        <v>75</v>
      </c>
      <c r="H292" s="30">
        <f>D292-E292</f>
        <v>100000</v>
      </c>
    </row>
    <row r="293" spans="1:8" ht="51">
      <c r="A293" s="14" t="s">
        <v>97</v>
      </c>
      <c r="B293" s="1" t="s">
        <v>98</v>
      </c>
      <c r="C293" s="33">
        <f aca="true" t="shared" si="28" ref="C293:F294">C294</f>
        <v>0</v>
      </c>
      <c r="D293" s="33">
        <f>D294+D297</f>
        <v>0</v>
      </c>
      <c r="E293" s="33">
        <f>E294+E297</f>
        <v>0</v>
      </c>
      <c r="F293" s="33">
        <f>F294+F297</f>
        <v>0</v>
      </c>
      <c r="G293" s="28"/>
      <c r="H293" s="33">
        <f>D293-E293</f>
        <v>0</v>
      </c>
    </row>
    <row r="294" spans="1:8" ht="38.25">
      <c r="A294" s="14" t="s">
        <v>99</v>
      </c>
      <c r="B294" s="1" t="s">
        <v>100</v>
      </c>
      <c r="C294" s="33">
        <f t="shared" si="28"/>
        <v>0</v>
      </c>
      <c r="D294" s="33">
        <f t="shared" si="28"/>
        <v>0</v>
      </c>
      <c r="E294" s="33">
        <f t="shared" si="28"/>
        <v>0</v>
      </c>
      <c r="F294" s="33">
        <f t="shared" si="28"/>
        <v>0</v>
      </c>
      <c r="G294" s="28"/>
      <c r="H294" s="33">
        <f>D294-E294</f>
        <v>0</v>
      </c>
    </row>
    <row r="295" spans="1:8" ht="25.5">
      <c r="A295" s="22" t="s">
        <v>266</v>
      </c>
      <c r="B295" s="3" t="s">
        <v>267</v>
      </c>
      <c r="C295" s="34"/>
      <c r="D295" s="34"/>
      <c r="E295" s="34"/>
      <c r="F295" s="34"/>
      <c r="G295" s="27"/>
      <c r="H295" s="30">
        <f>D295-E295</f>
        <v>0</v>
      </c>
    </row>
    <row r="296" spans="1:8" s="4" customFormat="1" ht="12.75">
      <c r="A296" s="14" t="s">
        <v>110</v>
      </c>
      <c r="B296" s="1" t="s">
        <v>111</v>
      </c>
      <c r="C296" s="33"/>
      <c r="D296" s="33"/>
      <c r="E296" s="33"/>
      <c r="F296" s="33"/>
      <c r="G296" s="28"/>
      <c r="H296" s="33"/>
    </row>
    <row r="297" spans="1:8" s="4" customFormat="1" ht="12.75">
      <c r="A297" s="14" t="s">
        <v>106</v>
      </c>
      <c r="B297" s="1" t="s">
        <v>107</v>
      </c>
      <c r="C297" s="1"/>
      <c r="D297" s="33"/>
      <c r="E297" s="33"/>
      <c r="F297" s="33"/>
      <c r="G297" s="28"/>
      <c r="H297" s="33"/>
    </row>
    <row r="298" spans="1:8" ht="12.75">
      <c r="A298" s="17" t="s">
        <v>101</v>
      </c>
      <c r="B298" s="3"/>
      <c r="C298" s="3">
        <v>0</v>
      </c>
      <c r="D298" s="3">
        <v>-8786833.18</v>
      </c>
      <c r="E298" s="11">
        <v>10234800.95</v>
      </c>
      <c r="F298" s="11">
        <v>1161678.6</v>
      </c>
      <c r="G298" s="3"/>
      <c r="H298" s="3"/>
    </row>
    <row r="299" ht="12.75">
      <c r="D299" t="s">
        <v>103</v>
      </c>
    </row>
    <row r="300" spans="1:7" ht="15">
      <c r="A300" s="37" t="s">
        <v>104</v>
      </c>
      <c r="G300" s="37" t="s">
        <v>105</v>
      </c>
    </row>
    <row r="301" ht="12.75">
      <c r="F301" t="s">
        <v>103</v>
      </c>
    </row>
    <row r="303" ht="12.75">
      <c r="D303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E264" sqref="E26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372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370</v>
      </c>
      <c r="F5" s="19" t="s">
        <v>371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C8+C69+C71+C105+C141+C150+C153+C195+C232+C236+C256+C276+C279</f>
        <v>412232106.90999997</v>
      </c>
      <c r="D7" s="29">
        <f>D8+D69+D71+D105+D141+D150+D153+D195+D232+D236+D256+D276+D279</f>
        <v>419422959.79</v>
      </c>
      <c r="E7" s="29">
        <f>E8+E69+E71+E105+E141+E150+E153+E195+E232+E236+E256+E276+E279</f>
        <v>227638227.12</v>
      </c>
      <c r="F7" s="29">
        <f>F8+F69+F71+F105+F141+F150+F153+F195+F232+F236+F256+F276+F279</f>
        <v>219067269.88</v>
      </c>
      <c r="G7" s="28">
        <f>E7/D7*100</f>
        <v>54.27414541969179</v>
      </c>
      <c r="H7" s="33">
        <f>D7-E7</f>
        <v>191784732.67000002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34783880.739999995</v>
      </c>
      <c r="E8" s="29">
        <f>E9+E17+E18+E19+E13+E21+E23+E22</f>
        <v>16550557.54</v>
      </c>
      <c r="F8" s="29">
        <f>F9+F17+F18+F19+F13+F21+F23+F22+F20</f>
        <v>14805838.37</v>
      </c>
      <c r="G8" s="28">
        <f aca="true" t="shared" si="0" ref="G8:G73">E8/D8*100</f>
        <v>47.58111282553806</v>
      </c>
      <c r="H8" s="33">
        <f aca="true" t="shared" si="1" ref="H8:H73">D8-E8</f>
        <v>18233323.199999996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18576878.06</v>
      </c>
      <c r="E9" s="35">
        <f>E10+E11+E12</f>
        <v>9778222.17</v>
      </c>
      <c r="F9" s="35">
        <f>F10+F11+F12</f>
        <v>8816797.469999999</v>
      </c>
      <c r="G9" s="27">
        <f t="shared" si="0"/>
        <v>52.63652018610494</v>
      </c>
      <c r="H9" s="30">
        <f t="shared" si="1"/>
        <v>8798655.889999999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14152566.29</v>
      </c>
      <c r="E10" s="35">
        <f>E26+E30+E37+E45+E58</f>
        <v>7212326.819999999</v>
      </c>
      <c r="F10" s="35">
        <f>F26+F30+F37+F45+F58</f>
        <v>6613282.35</v>
      </c>
      <c r="G10" s="27">
        <f t="shared" si="0"/>
        <v>50.96126506113684</v>
      </c>
      <c r="H10" s="30">
        <f t="shared" si="1"/>
        <v>6940239.47</v>
      </c>
    </row>
    <row r="11" spans="1:8" s="7" customFormat="1" ht="12.75">
      <c r="A11" s="3" t="s">
        <v>116</v>
      </c>
      <c r="B11" s="3" t="s">
        <v>115</v>
      </c>
      <c r="C11" s="35">
        <f>C27+C31+C39+C47+C59</f>
        <v>4189511</v>
      </c>
      <c r="D11" s="35">
        <f>D27+D31+D39+D47+D59</f>
        <v>4279891.77</v>
      </c>
      <c r="E11" s="35">
        <f>E27+E31+E39+E47+E59</f>
        <v>2429430.35</v>
      </c>
      <c r="F11" s="35">
        <f>F27+F31+F39+F47+F59</f>
        <v>2201536.46</v>
      </c>
      <c r="G11" s="27">
        <f t="shared" si="0"/>
        <v>56.76382676377819</v>
      </c>
      <c r="H11" s="30">
        <f t="shared" si="1"/>
        <v>1850461.4199999995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</f>
        <v>144420</v>
      </c>
      <c r="E12" s="35">
        <f>E38+E46</f>
        <v>136465</v>
      </c>
      <c r="F12" s="35">
        <f>F38+F46</f>
        <v>1978.66</v>
      </c>
      <c r="G12" s="27">
        <f t="shared" si="0"/>
        <v>94.49176014402437</v>
      </c>
      <c r="H12" s="30">
        <f t="shared" si="1"/>
        <v>7955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2940418.92</v>
      </c>
      <c r="F13" s="35">
        <f>F14+F15+F16</f>
        <v>0</v>
      </c>
      <c r="G13" s="27">
        <f>E13/D13*100</f>
        <v>48.990651782739086</v>
      </c>
      <c r="H13" s="30">
        <f>D13-E13</f>
        <v>3061581.08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C61</f>
        <v>4621000</v>
      </c>
      <c r="D14" s="35">
        <f t="shared" si="2"/>
        <v>4621000</v>
      </c>
      <c r="E14" s="35">
        <f t="shared" si="2"/>
        <v>2255560.57</v>
      </c>
      <c r="F14" s="35">
        <f>F61</f>
        <v>0</v>
      </c>
      <c r="G14" s="27">
        <f>E14/D14*100</f>
        <v>48.81109218783813</v>
      </c>
      <c r="H14" s="30">
        <f>D14-E14</f>
        <v>2365439.43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F62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684658.35</v>
      </c>
      <c r="F16" s="35">
        <f>F63</f>
        <v>0</v>
      </c>
      <c r="G16" s="27">
        <f>E16/D16*100</f>
        <v>49.75714752906977</v>
      </c>
      <c r="H16" s="30">
        <f>D16-E16</f>
        <v>691341.65</v>
      </c>
    </row>
    <row r="17" spans="1:8" s="7" customFormat="1" ht="23.25" customHeight="1">
      <c r="A17" s="13" t="s">
        <v>119</v>
      </c>
      <c r="B17" s="3" t="s">
        <v>120</v>
      </c>
      <c r="C17" s="35">
        <f aca="true" t="shared" si="3" ref="C17:F18">C32+C40+C48+C64</f>
        <v>2470440</v>
      </c>
      <c r="D17" s="35">
        <f t="shared" si="3"/>
        <v>2885766</v>
      </c>
      <c r="E17" s="35">
        <f t="shared" si="3"/>
        <v>684552.01</v>
      </c>
      <c r="F17" s="35">
        <f t="shared" si="3"/>
        <v>0</v>
      </c>
      <c r="G17" s="27">
        <f t="shared" si="0"/>
        <v>23.721674245243722</v>
      </c>
      <c r="H17" s="30">
        <f t="shared" si="1"/>
        <v>2201213.99</v>
      </c>
    </row>
    <row r="18" spans="1:8" s="7" customFormat="1" ht="25.5">
      <c r="A18" s="13" t="s">
        <v>121</v>
      </c>
      <c r="B18" s="3" t="s">
        <v>122</v>
      </c>
      <c r="C18" s="35">
        <f t="shared" si="3"/>
        <v>5820048</v>
      </c>
      <c r="D18" s="35">
        <f t="shared" si="3"/>
        <v>6181653.0600000005</v>
      </c>
      <c r="E18" s="35">
        <f t="shared" si="3"/>
        <v>3110057.63</v>
      </c>
      <c r="F18" s="35">
        <f t="shared" si="3"/>
        <v>1546499.5</v>
      </c>
      <c r="G18" s="27">
        <f t="shared" si="0"/>
        <v>50.31109963327511</v>
      </c>
      <c r="H18" s="30">
        <f t="shared" si="1"/>
        <v>3071595.4300000006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F68</f>
        <v>4438000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C34+C42+C50+C66</f>
        <v>18000</v>
      </c>
      <c r="D21" s="35">
        <f>D50+D66</f>
        <v>18500</v>
      </c>
      <c r="E21" s="35">
        <f>E50+E66</f>
        <v>10392.6</v>
      </c>
      <c r="F21" s="35">
        <f>F50+F66</f>
        <v>154.63</v>
      </c>
      <c r="G21" s="27">
        <f t="shared" si="0"/>
        <v>56.17621621621621</v>
      </c>
      <c r="H21" s="30">
        <f t="shared" si="1"/>
        <v>8107.4</v>
      </c>
    </row>
    <row r="22" spans="1:8" s="7" customFormat="1" ht="12.75">
      <c r="A22" s="3" t="s">
        <v>344</v>
      </c>
      <c r="B22" s="3" t="s">
        <v>348</v>
      </c>
      <c r="C22" s="35"/>
      <c r="D22" s="35">
        <f>D34+D42+D51+D67</f>
        <v>39500</v>
      </c>
      <c r="E22" s="35">
        <f>E34+E42+E51+E67</f>
        <v>26914.21</v>
      </c>
      <c r="F22" s="35">
        <f>F51+F42+F34</f>
        <v>4386.77</v>
      </c>
      <c r="G22" s="27">
        <f>E22/D22*100</f>
        <v>68.1372405063291</v>
      </c>
      <c r="H22" s="30">
        <f>D22-E22</f>
        <v>12585.79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1079583.62</v>
      </c>
      <c r="E23" s="35"/>
      <c r="F23" s="35"/>
      <c r="G23" s="27">
        <f>E23/D23*100</f>
        <v>0</v>
      </c>
      <c r="H23" s="30">
        <f>D23-E23</f>
        <v>1079583.62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566465.3099999999</v>
      </c>
      <c r="F24" s="31">
        <f>F25</f>
        <v>536082.83</v>
      </c>
      <c r="G24" s="28">
        <f t="shared" si="0"/>
        <v>56.124572475973444</v>
      </c>
      <c r="H24" s="33">
        <f t="shared" si="1"/>
        <v>442834.69000000006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1009300</v>
      </c>
      <c r="E25" s="31">
        <f>E26+E27</f>
        <v>566465.3099999999</v>
      </c>
      <c r="F25" s="31">
        <f>F26+F27</f>
        <v>536082.83</v>
      </c>
      <c r="G25" s="28">
        <f>E25/D25*100</f>
        <v>56.124572475973444</v>
      </c>
      <c r="H25" s="33">
        <f>D25-E25</f>
        <v>442834.69000000006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450187.41</v>
      </c>
      <c r="F26" s="30">
        <v>425797.62</v>
      </c>
      <c r="G26" s="27">
        <f t="shared" si="0"/>
        <v>58.0737113003096</v>
      </c>
      <c r="H26" s="30">
        <f t="shared" si="1"/>
        <v>325012.59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234100</v>
      </c>
      <c r="E27" s="30">
        <v>116277.9</v>
      </c>
      <c r="F27" s="30">
        <v>110285.21</v>
      </c>
      <c r="G27" s="27">
        <f t="shared" si="0"/>
        <v>49.670183682187094</v>
      </c>
      <c r="H27" s="30">
        <f t="shared" si="1"/>
        <v>117822.1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356661.39</v>
      </c>
      <c r="F28" s="31">
        <f>F29+F32+F33+F34</f>
        <v>342002.23000000004</v>
      </c>
      <c r="G28" s="28">
        <f t="shared" si="0"/>
        <v>50.092891853932585</v>
      </c>
      <c r="H28" s="33">
        <f t="shared" si="1"/>
        <v>355338.61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188971.02000000002</v>
      </c>
      <c r="F29" s="31">
        <f>F30+F31</f>
        <v>235208.54</v>
      </c>
      <c r="G29" s="28">
        <f>E29/D29*100</f>
        <v>50.990561252023745</v>
      </c>
      <c r="H29" s="33">
        <f>D29-E29</f>
        <v>181628.97999999998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139461.14</v>
      </c>
      <c r="F30" s="30">
        <v>182972.26</v>
      </c>
      <c r="G30" s="27">
        <f t="shared" si="0"/>
        <v>49.002508784258616</v>
      </c>
      <c r="H30" s="30">
        <f t="shared" si="1"/>
        <v>145138.86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49509.88</v>
      </c>
      <c r="F31" s="30">
        <v>52236.28</v>
      </c>
      <c r="G31" s="27">
        <f t="shared" si="0"/>
        <v>57.56962790697674</v>
      </c>
      <c r="H31" s="30">
        <f t="shared" si="1"/>
        <v>36490.12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11268.68</v>
      </c>
      <c r="F32" s="34"/>
      <c r="G32" s="27">
        <f t="shared" si="0"/>
        <v>46.95283333333333</v>
      </c>
      <c r="H32" s="30">
        <f t="shared" si="1"/>
        <v>12731.32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155854.18</v>
      </c>
      <c r="F33" s="34">
        <v>106078.99</v>
      </c>
      <c r="G33" s="27">
        <f t="shared" si="0"/>
        <v>49.258590391908974</v>
      </c>
      <c r="H33" s="30">
        <f t="shared" si="1"/>
        <v>160545.82</v>
      </c>
    </row>
    <row r="34" spans="1:8" ht="14.25" customHeight="1">
      <c r="A34" s="5" t="s">
        <v>125</v>
      </c>
      <c r="B34" s="3" t="s">
        <v>366</v>
      </c>
      <c r="C34" s="34">
        <v>1000</v>
      </c>
      <c r="D34" s="34">
        <v>1000</v>
      </c>
      <c r="E34" s="34">
        <v>567.51</v>
      </c>
      <c r="F34" s="34">
        <v>714.7</v>
      </c>
      <c r="G34" s="27">
        <f t="shared" si="0"/>
        <v>56.751</v>
      </c>
      <c r="H34" s="30">
        <f t="shared" si="1"/>
        <v>432.49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13645406.62</v>
      </c>
      <c r="E35" s="31">
        <f>E36+E40+E41+E42</f>
        <v>7113410.609999999</v>
      </c>
      <c r="F35" s="31">
        <f>F36+F40+F41+F42</f>
        <v>6186726.96</v>
      </c>
      <c r="G35" s="28">
        <f t="shared" si="0"/>
        <v>52.130440727020265</v>
      </c>
      <c r="H35" s="33">
        <f t="shared" si="1"/>
        <v>6531996.01</v>
      </c>
    </row>
    <row r="36" spans="1:8" ht="25.5">
      <c r="A36" s="17" t="s">
        <v>127</v>
      </c>
      <c r="B36" s="3" t="s">
        <v>294</v>
      </c>
      <c r="C36" s="34">
        <f>C37+C39+C38</f>
        <v>11118000</v>
      </c>
      <c r="D36" s="34">
        <f>D37+D39+D38</f>
        <v>11566604.059999999</v>
      </c>
      <c r="E36" s="34">
        <f>E37+E39+E38</f>
        <v>5999991.34</v>
      </c>
      <c r="F36" s="34">
        <f>F37+F39+F38</f>
        <v>5512680.92</v>
      </c>
      <c r="G36" s="27">
        <f t="shared" si="0"/>
        <v>51.873404751091655</v>
      </c>
      <c r="H36" s="30">
        <f t="shared" si="1"/>
        <v>5566612.719999999</v>
      </c>
    </row>
    <row r="37" spans="1:8" ht="14.25" customHeight="1">
      <c r="A37" s="3" t="s">
        <v>114</v>
      </c>
      <c r="B37" s="3" t="s">
        <v>295</v>
      </c>
      <c r="C37" s="35">
        <v>8532000</v>
      </c>
      <c r="D37" s="35">
        <v>8780989.29</v>
      </c>
      <c r="E37" s="34">
        <v>4386853.83</v>
      </c>
      <c r="F37" s="34">
        <v>4090367.38</v>
      </c>
      <c r="G37" s="27">
        <f t="shared" si="0"/>
        <v>49.958537530570204</v>
      </c>
      <c r="H37" s="30">
        <f t="shared" si="1"/>
        <v>4394135.459999999</v>
      </c>
    </row>
    <row r="38" spans="1:8" ht="14.25" customHeight="1">
      <c r="A38" s="5" t="s">
        <v>117</v>
      </c>
      <c r="B38" s="3" t="s">
        <v>296</v>
      </c>
      <c r="C38" s="35">
        <v>10000</v>
      </c>
      <c r="D38" s="35">
        <v>134420</v>
      </c>
      <c r="E38" s="34">
        <v>127120</v>
      </c>
      <c r="F38" s="34">
        <v>800</v>
      </c>
      <c r="G38" s="27">
        <f t="shared" si="0"/>
        <v>94.56926052670734</v>
      </c>
      <c r="H38" s="30">
        <f t="shared" si="1"/>
        <v>7300</v>
      </c>
    </row>
    <row r="39" spans="1:8" ht="13.5" customHeight="1">
      <c r="A39" s="3" t="s">
        <v>116</v>
      </c>
      <c r="B39" s="3" t="s">
        <v>297</v>
      </c>
      <c r="C39" s="34">
        <v>2576000</v>
      </c>
      <c r="D39" s="34">
        <v>2651194.77</v>
      </c>
      <c r="E39" s="34">
        <v>1486017.51</v>
      </c>
      <c r="F39" s="34">
        <v>1421513.54</v>
      </c>
      <c r="G39" s="27">
        <f t="shared" si="0"/>
        <v>56.050861551752384</v>
      </c>
      <c r="H39" s="30">
        <f t="shared" si="1"/>
        <v>1165177.26</v>
      </c>
    </row>
    <row r="40" spans="1:8" ht="25.5">
      <c r="A40" s="13" t="s">
        <v>119</v>
      </c>
      <c r="B40" s="3" t="s">
        <v>298</v>
      </c>
      <c r="C40" s="34">
        <v>383240</v>
      </c>
      <c r="D40" s="34">
        <v>701740</v>
      </c>
      <c r="E40" s="34">
        <v>327541.72</v>
      </c>
      <c r="F40" s="34"/>
      <c r="G40" s="27">
        <f t="shared" si="0"/>
        <v>46.67565195086499</v>
      </c>
      <c r="H40" s="30">
        <f t="shared" si="1"/>
        <v>374198.28</v>
      </c>
    </row>
    <row r="41" spans="1:8" ht="25.5">
      <c r="A41" s="13" t="s">
        <v>121</v>
      </c>
      <c r="B41" s="3" t="s">
        <v>299</v>
      </c>
      <c r="C41" s="3">
        <v>1279062</v>
      </c>
      <c r="D41" s="34">
        <v>1357062.56</v>
      </c>
      <c r="E41" s="34">
        <v>776322.88</v>
      </c>
      <c r="F41" s="34">
        <v>670373.97</v>
      </c>
      <c r="G41" s="27">
        <f t="shared" si="0"/>
        <v>57.20612320186624</v>
      </c>
      <c r="H41" s="30">
        <f t="shared" si="1"/>
        <v>580739.68</v>
      </c>
    </row>
    <row r="42" spans="1:8" ht="12.75">
      <c r="A42" s="5" t="s">
        <v>125</v>
      </c>
      <c r="B42" s="3" t="s">
        <v>355</v>
      </c>
      <c r="C42" s="3">
        <v>10000</v>
      </c>
      <c r="D42" s="34">
        <v>20000</v>
      </c>
      <c r="E42" s="34">
        <v>9554.67</v>
      </c>
      <c r="F42" s="34">
        <v>3672.07</v>
      </c>
      <c r="G42" s="27">
        <f t="shared" si="0"/>
        <v>47.77335</v>
      </c>
      <c r="H42" s="30">
        <f t="shared" si="1"/>
        <v>10445.33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7917700</v>
      </c>
      <c r="E43" s="31">
        <f>E44+E48+E49+E50+E51</f>
        <v>3403680.09</v>
      </c>
      <c r="F43" s="31">
        <f>F44+F48+F49+F50+F51</f>
        <v>3064681.09</v>
      </c>
      <c r="G43" s="28">
        <f t="shared" si="0"/>
        <v>42.98824267148288</v>
      </c>
      <c r="H43" s="33">
        <f t="shared" si="1"/>
        <v>4514019.91</v>
      </c>
    </row>
    <row r="44" spans="1:8" ht="25.5">
      <c r="A44" s="17" t="s">
        <v>127</v>
      </c>
      <c r="B44" s="3" t="s">
        <v>301</v>
      </c>
      <c r="C44" s="33">
        <f>C45+C46+C47</f>
        <v>5028700</v>
      </c>
      <c r="D44" s="33">
        <f>D45+D46+D47</f>
        <v>5085260</v>
      </c>
      <c r="E44" s="33">
        <f>E45+E46+E47</f>
        <v>2740830.8</v>
      </c>
      <c r="F44" s="33">
        <f>F45+F46+F47</f>
        <v>2336094.86</v>
      </c>
      <c r="G44" s="28">
        <f t="shared" si="0"/>
        <v>53.89755489394838</v>
      </c>
      <c r="H44" s="33">
        <f t="shared" si="1"/>
        <v>2344429.2</v>
      </c>
    </row>
    <row r="45" spans="1:8" ht="13.5" customHeight="1">
      <c r="A45" s="3" t="s">
        <v>114</v>
      </c>
      <c r="B45" s="3" t="s">
        <v>302</v>
      </c>
      <c r="C45" s="3">
        <v>3851600</v>
      </c>
      <c r="D45" s="34">
        <v>3893160</v>
      </c>
      <c r="E45" s="34">
        <v>2019855.47</v>
      </c>
      <c r="F45" s="34">
        <v>1758160.84</v>
      </c>
      <c r="G45" s="27">
        <f t="shared" si="0"/>
        <v>51.88215922284212</v>
      </c>
      <c r="H45" s="30">
        <f t="shared" si="1"/>
        <v>1873304.53</v>
      </c>
    </row>
    <row r="46" spans="1:8" ht="13.5" customHeight="1">
      <c r="A46" s="5" t="s">
        <v>117</v>
      </c>
      <c r="B46" s="3" t="s">
        <v>303</v>
      </c>
      <c r="C46" s="3">
        <v>10000</v>
      </c>
      <c r="D46" s="34">
        <v>10000</v>
      </c>
      <c r="E46" s="34">
        <v>9345</v>
      </c>
      <c r="F46" s="34">
        <v>1178.66</v>
      </c>
      <c r="G46" s="27">
        <f t="shared" si="0"/>
        <v>93.45</v>
      </c>
      <c r="H46" s="30">
        <f t="shared" si="1"/>
        <v>655</v>
      </c>
    </row>
    <row r="47" spans="1:8" ht="12.75">
      <c r="A47" s="3" t="s">
        <v>116</v>
      </c>
      <c r="B47" s="3" t="s">
        <v>304</v>
      </c>
      <c r="C47" s="3">
        <v>1167100</v>
      </c>
      <c r="D47" s="34">
        <v>1182100</v>
      </c>
      <c r="E47" s="34">
        <v>711630.33</v>
      </c>
      <c r="F47" s="34">
        <v>576755.36</v>
      </c>
      <c r="G47" s="27">
        <f t="shared" si="0"/>
        <v>60.20051856864901</v>
      </c>
      <c r="H47" s="30">
        <f t="shared" si="1"/>
        <v>470469.67000000004</v>
      </c>
    </row>
    <row r="48" spans="1:8" ht="25.5">
      <c r="A48" s="13" t="s">
        <v>119</v>
      </c>
      <c r="B48" s="3" t="s">
        <v>305</v>
      </c>
      <c r="C48" s="3">
        <v>1020000</v>
      </c>
      <c r="D48" s="34">
        <v>2092840</v>
      </c>
      <c r="E48" s="34">
        <v>336658.3</v>
      </c>
      <c r="F48" s="3"/>
      <c r="G48" s="27">
        <f t="shared" si="0"/>
        <v>16.086193880086388</v>
      </c>
      <c r="H48" s="30">
        <f t="shared" si="1"/>
        <v>1756181.7</v>
      </c>
    </row>
    <row r="49" spans="1:8" ht="27" customHeight="1">
      <c r="A49" s="13" t="s">
        <v>121</v>
      </c>
      <c r="B49" s="3" t="s">
        <v>306</v>
      </c>
      <c r="C49" s="3">
        <v>640000</v>
      </c>
      <c r="D49" s="35">
        <v>722600</v>
      </c>
      <c r="E49" s="35">
        <v>312254.33</v>
      </c>
      <c r="F49" s="3">
        <v>728431.6</v>
      </c>
      <c r="G49" s="27">
        <f t="shared" si="0"/>
        <v>43.21261140326599</v>
      </c>
      <c r="H49" s="30">
        <f t="shared" si="1"/>
        <v>410345.67</v>
      </c>
    </row>
    <row r="50" spans="1:8" ht="13.5" customHeight="1">
      <c r="A50" s="5" t="s">
        <v>125</v>
      </c>
      <c r="B50" s="3" t="s">
        <v>307</v>
      </c>
      <c r="C50" s="35">
        <v>2000</v>
      </c>
      <c r="D50" s="35">
        <v>2000</v>
      </c>
      <c r="E50" s="35">
        <v>7.31</v>
      </c>
      <c r="F50" s="34">
        <v>154.63</v>
      </c>
      <c r="G50" s="27">
        <f t="shared" si="0"/>
        <v>0.3655</v>
      </c>
      <c r="H50" s="30">
        <f t="shared" si="1"/>
        <v>1992.69</v>
      </c>
    </row>
    <row r="51" spans="1:8" ht="13.5" customHeight="1">
      <c r="A51" s="3" t="s">
        <v>344</v>
      </c>
      <c r="B51" s="3" t="s">
        <v>347</v>
      </c>
      <c r="C51" s="35"/>
      <c r="D51" s="35">
        <v>15000</v>
      </c>
      <c r="E51" s="35">
        <v>13929.35</v>
      </c>
      <c r="F51" s="11"/>
      <c r="G51" s="27">
        <f t="shared" si="0"/>
        <v>92.86233333333334</v>
      </c>
      <c r="H51" s="30">
        <f t="shared" si="1"/>
        <v>1070.6499999999996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308</v>
      </c>
      <c r="C53" s="34"/>
      <c r="D53" s="34"/>
      <c r="E53" s="34"/>
      <c r="F53" s="34"/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1079583.62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1079583.62</v>
      </c>
    </row>
    <row r="55" spans="1:8" ht="12.75">
      <c r="A55" s="3" t="s">
        <v>129</v>
      </c>
      <c r="B55" s="3" t="s">
        <v>309</v>
      </c>
      <c r="C55" s="3">
        <v>2871915.68</v>
      </c>
      <c r="D55" s="34">
        <v>1079583.62</v>
      </c>
      <c r="E55" s="34">
        <v>0</v>
      </c>
      <c r="F55" s="34"/>
      <c r="G55" s="27">
        <f t="shared" si="0"/>
        <v>0</v>
      </c>
      <c r="H55" s="30">
        <f t="shared" si="1"/>
        <v>1079583.62</v>
      </c>
    </row>
    <row r="56" spans="1:8" ht="12.75">
      <c r="A56" s="23" t="s">
        <v>23</v>
      </c>
      <c r="B56" s="23" t="s">
        <v>24</v>
      </c>
      <c r="C56" s="31">
        <f>C60+C64+C65+C66+C57</f>
        <v>11194100</v>
      </c>
      <c r="D56" s="31">
        <f>D60+D64+D65+D66+D57+D67</f>
        <v>10419890.5</v>
      </c>
      <c r="E56" s="31">
        <f>E60+E64+E65+E66+E57+E67</f>
        <v>5110340.14</v>
      </c>
      <c r="F56" s="31">
        <f>F60+F64+F65+F66+F57+F67+F68</f>
        <v>4676345.26</v>
      </c>
      <c r="G56" s="28">
        <f t="shared" si="0"/>
        <v>49.044086787668256</v>
      </c>
      <c r="H56" s="33">
        <f t="shared" si="1"/>
        <v>5309550.36</v>
      </c>
    </row>
    <row r="57" spans="1:8" ht="25.5">
      <c r="A57" s="17" t="s">
        <v>127</v>
      </c>
      <c r="B57" s="3" t="s">
        <v>310</v>
      </c>
      <c r="C57" s="39">
        <f>C58+C59</f>
        <v>544314</v>
      </c>
      <c r="D57" s="39">
        <f>D58+D59</f>
        <v>545114</v>
      </c>
      <c r="E57" s="39">
        <f>E58+E59</f>
        <v>281963.7</v>
      </c>
      <c r="F57" s="39">
        <f>F58+F59</f>
        <v>196730.32</v>
      </c>
      <c r="G57" s="27">
        <f>E57/D57*100</f>
        <v>51.72563904064105</v>
      </c>
      <c r="H57" s="30">
        <f>D57-E57</f>
        <v>263150.3</v>
      </c>
    </row>
    <row r="58" spans="1:8" ht="12.75">
      <c r="A58" s="3" t="s">
        <v>114</v>
      </c>
      <c r="B58" s="3" t="s">
        <v>311</v>
      </c>
      <c r="C58" s="39">
        <v>418003</v>
      </c>
      <c r="D58" s="39">
        <v>418617</v>
      </c>
      <c r="E58" s="39">
        <v>215968.97</v>
      </c>
      <c r="F58" s="34">
        <v>155984.25</v>
      </c>
      <c r="G58" s="27">
        <f>E58/D58*100</f>
        <v>51.59106534135021</v>
      </c>
      <c r="H58" s="30">
        <f>D58-E58</f>
        <v>202648.03</v>
      </c>
    </row>
    <row r="59" spans="1:8" ht="12.75">
      <c r="A59" s="3" t="s">
        <v>116</v>
      </c>
      <c r="B59" s="3" t="s">
        <v>312</v>
      </c>
      <c r="C59" s="39">
        <v>126311</v>
      </c>
      <c r="D59" s="39">
        <v>126497</v>
      </c>
      <c r="E59" s="39">
        <v>65994.73</v>
      </c>
      <c r="F59" s="34">
        <v>40746.07</v>
      </c>
      <c r="G59" s="27">
        <f>E59/D59*100</f>
        <v>52.170984292117595</v>
      </c>
      <c r="H59" s="30">
        <f>D59-E59</f>
        <v>60502.270000000004</v>
      </c>
    </row>
    <row r="60" spans="1:8" s="2" customFormat="1" ht="25.5">
      <c r="A60" s="17" t="s">
        <v>131</v>
      </c>
      <c r="B60" s="3" t="s">
        <v>313</v>
      </c>
      <c r="C60" s="34">
        <f>C61+C62+C63</f>
        <v>6017000</v>
      </c>
      <c r="D60" s="34">
        <f>D61+D62+D63</f>
        <v>6002000</v>
      </c>
      <c r="E60" s="34">
        <f>E61+E62+E63</f>
        <v>2940418.92</v>
      </c>
      <c r="F60" s="34">
        <f>F61+F62+F63</f>
        <v>0</v>
      </c>
      <c r="G60" s="27">
        <f t="shared" si="0"/>
        <v>48.990651782739086</v>
      </c>
      <c r="H60" s="30">
        <f t="shared" si="1"/>
        <v>3061581.08</v>
      </c>
    </row>
    <row r="61" spans="1:8" s="2" customFormat="1" ht="12.75">
      <c r="A61" s="3" t="s">
        <v>132</v>
      </c>
      <c r="B61" s="3" t="s">
        <v>314</v>
      </c>
      <c r="C61" s="3">
        <v>4621000</v>
      </c>
      <c r="D61" s="34">
        <v>4621000</v>
      </c>
      <c r="E61" s="34">
        <v>2255560.57</v>
      </c>
      <c r="F61" s="3"/>
      <c r="G61" s="27">
        <f t="shared" si="0"/>
        <v>48.81109218783813</v>
      </c>
      <c r="H61" s="30">
        <f t="shared" si="1"/>
        <v>2365439.43</v>
      </c>
    </row>
    <row r="62" spans="1:8" s="2" customFormat="1" ht="12.75">
      <c r="A62" s="5" t="s">
        <v>133</v>
      </c>
      <c r="B62" s="3" t="s">
        <v>315</v>
      </c>
      <c r="C62" s="3">
        <v>5000</v>
      </c>
      <c r="D62" s="34">
        <v>5000</v>
      </c>
      <c r="E62" s="34">
        <v>200</v>
      </c>
      <c r="F62" s="3"/>
      <c r="G62" s="27">
        <f t="shared" si="0"/>
        <v>4</v>
      </c>
      <c r="H62" s="30">
        <f t="shared" si="1"/>
        <v>4800</v>
      </c>
    </row>
    <row r="63" spans="1:8" s="2" customFormat="1" ht="25.5">
      <c r="A63" s="17" t="s">
        <v>134</v>
      </c>
      <c r="B63" s="3" t="s">
        <v>316</v>
      </c>
      <c r="C63" s="3">
        <v>1391000</v>
      </c>
      <c r="D63" s="34">
        <v>1376000</v>
      </c>
      <c r="E63" s="34">
        <v>684658.35</v>
      </c>
      <c r="F63" s="3"/>
      <c r="G63" s="27">
        <f t="shared" si="0"/>
        <v>49.75714752906977</v>
      </c>
      <c r="H63" s="30">
        <f t="shared" si="1"/>
        <v>691341.65</v>
      </c>
    </row>
    <row r="64" spans="1:8" s="2" customFormat="1" ht="25.5">
      <c r="A64" s="13" t="s">
        <v>119</v>
      </c>
      <c r="B64" s="3" t="s">
        <v>317</v>
      </c>
      <c r="C64" s="3">
        <v>1061200</v>
      </c>
      <c r="D64" s="34">
        <v>67186</v>
      </c>
      <c r="E64" s="34">
        <v>9083.31</v>
      </c>
      <c r="F64" s="3"/>
      <c r="G64" s="27">
        <f t="shared" si="0"/>
        <v>13.519646950257494</v>
      </c>
      <c r="H64" s="30">
        <f t="shared" si="1"/>
        <v>58102.69</v>
      </c>
    </row>
    <row r="65" spans="1:8" ht="25.5">
      <c r="A65" s="13" t="s">
        <v>121</v>
      </c>
      <c r="B65" s="3" t="s">
        <v>318</v>
      </c>
      <c r="C65" s="34">
        <v>3566586</v>
      </c>
      <c r="D65" s="34">
        <v>3785590.5</v>
      </c>
      <c r="E65" s="34">
        <v>1865626.24</v>
      </c>
      <c r="F65" s="11">
        <v>41614.94</v>
      </c>
      <c r="G65" s="27">
        <f t="shared" si="0"/>
        <v>49.28230457044944</v>
      </c>
      <c r="H65" s="30">
        <f t="shared" si="1"/>
        <v>1919964.26</v>
      </c>
    </row>
    <row r="66" spans="1:8" ht="12.75">
      <c r="A66" s="5" t="s">
        <v>125</v>
      </c>
      <c r="B66" s="3" t="s">
        <v>319</v>
      </c>
      <c r="C66" s="34">
        <v>5000</v>
      </c>
      <c r="D66" s="34">
        <v>16500</v>
      </c>
      <c r="E66" s="34">
        <v>10385.29</v>
      </c>
      <c r="F66" s="11"/>
      <c r="G66" s="27">
        <f t="shared" si="0"/>
        <v>62.94115151515152</v>
      </c>
      <c r="H66" s="30">
        <f t="shared" si="1"/>
        <v>6114.709999999999</v>
      </c>
    </row>
    <row r="67" spans="1:8" ht="12.75">
      <c r="A67" s="3" t="s">
        <v>344</v>
      </c>
      <c r="B67" s="3" t="s">
        <v>364</v>
      </c>
      <c r="C67" s="34"/>
      <c r="D67" s="34">
        <v>3500</v>
      </c>
      <c r="E67" s="34">
        <v>2862.68</v>
      </c>
      <c r="F67" s="11"/>
      <c r="G67" s="27">
        <f t="shared" si="0"/>
        <v>81.79085714285715</v>
      </c>
      <c r="H67" s="30">
        <f t="shared" si="1"/>
        <v>637.3200000000002</v>
      </c>
    </row>
    <row r="68" spans="1:8" ht="51">
      <c r="A68" s="17" t="s">
        <v>170</v>
      </c>
      <c r="B68" s="3" t="s">
        <v>320</v>
      </c>
      <c r="C68" s="34"/>
      <c r="D68" s="34"/>
      <c r="E68" s="34"/>
      <c r="F68" s="34">
        <v>4438000</v>
      </c>
      <c r="G68" s="27"/>
      <c r="H68" s="30">
        <f>D68-E68</f>
        <v>0</v>
      </c>
    </row>
    <row r="69" spans="1:8" ht="12.75">
      <c r="A69" s="1" t="s">
        <v>25</v>
      </c>
      <c r="B69" s="1" t="s">
        <v>321</v>
      </c>
      <c r="C69" s="33">
        <f>C70</f>
        <v>1371600</v>
      </c>
      <c r="D69" s="33">
        <f>D70</f>
        <v>1371600</v>
      </c>
      <c r="E69" s="33">
        <f>E70</f>
        <v>342900</v>
      </c>
      <c r="F69" s="33">
        <f>F70</f>
        <v>1248200</v>
      </c>
      <c r="G69" s="28">
        <f t="shared" si="0"/>
        <v>25</v>
      </c>
      <c r="H69" s="33">
        <f t="shared" si="1"/>
        <v>1028700</v>
      </c>
    </row>
    <row r="70" spans="1:8" ht="12.75">
      <c r="A70" s="5" t="s">
        <v>139</v>
      </c>
      <c r="B70" s="3" t="s">
        <v>322</v>
      </c>
      <c r="C70" s="34">
        <v>1371600</v>
      </c>
      <c r="D70" s="34">
        <v>1371600</v>
      </c>
      <c r="E70" s="34">
        <v>342900</v>
      </c>
      <c r="F70" s="34">
        <v>1248200</v>
      </c>
      <c r="G70" s="27">
        <f t="shared" si="0"/>
        <v>25</v>
      </c>
      <c r="H70" s="30">
        <f t="shared" si="1"/>
        <v>1028700</v>
      </c>
    </row>
    <row r="71" spans="1:8" ht="25.5">
      <c r="A71" s="14" t="s">
        <v>26</v>
      </c>
      <c r="B71" s="1" t="s">
        <v>27</v>
      </c>
      <c r="C71" s="33">
        <f>C72+C76+C82+C80+C81</f>
        <v>1288000</v>
      </c>
      <c r="D71" s="33">
        <f>D72+D76+D82+D80+D81+D83</f>
        <v>1639700</v>
      </c>
      <c r="E71" s="33">
        <f>E72+E76+E82+E80+E81+E83</f>
        <v>725038.33</v>
      </c>
      <c r="F71" s="33">
        <f>F72+F76+F82+F80+F81+F84</f>
        <v>805280</v>
      </c>
      <c r="G71" s="28">
        <f t="shared" si="0"/>
        <v>44.21774287979508</v>
      </c>
      <c r="H71" s="33">
        <f t="shared" si="1"/>
        <v>914661.67</v>
      </c>
    </row>
    <row r="72" spans="1:8" ht="25.5">
      <c r="A72" s="17" t="s">
        <v>127</v>
      </c>
      <c r="B72" s="3" t="s">
        <v>128</v>
      </c>
      <c r="C72" s="34">
        <f>C73+C74+C75</f>
        <v>460200</v>
      </c>
      <c r="D72" s="34">
        <f>D73+D74+D75</f>
        <v>525300</v>
      </c>
      <c r="E72" s="34">
        <f>E73+E74+E75</f>
        <v>246798</v>
      </c>
      <c r="F72" s="34">
        <f>F73+F74+F75</f>
        <v>414330</v>
      </c>
      <c r="G72" s="27">
        <f t="shared" si="0"/>
        <v>46.98229583095374</v>
      </c>
      <c r="H72" s="30">
        <f t="shared" si="1"/>
        <v>278502</v>
      </c>
    </row>
    <row r="73" spans="1:8" ht="12.75">
      <c r="A73" s="3" t="s">
        <v>114</v>
      </c>
      <c r="B73" s="3" t="s">
        <v>113</v>
      </c>
      <c r="C73" s="34">
        <f>C87</f>
        <v>353500</v>
      </c>
      <c r="D73" s="34">
        <f>D87</f>
        <v>403500</v>
      </c>
      <c r="E73" s="34">
        <f>E87</f>
        <v>184656</v>
      </c>
      <c r="F73" s="34">
        <f>F87</f>
        <v>174885</v>
      </c>
      <c r="G73" s="27">
        <f t="shared" si="0"/>
        <v>45.763568773234205</v>
      </c>
      <c r="H73" s="30">
        <f t="shared" si="1"/>
        <v>218844</v>
      </c>
    </row>
    <row r="74" spans="1:8" ht="12.75">
      <c r="A74" s="3" t="s">
        <v>116</v>
      </c>
      <c r="B74" s="3" t="s">
        <v>115</v>
      </c>
      <c r="C74" s="34">
        <f>C89</f>
        <v>106700</v>
      </c>
      <c r="D74" s="34">
        <f>D89</f>
        <v>121800</v>
      </c>
      <c r="E74" s="34">
        <f>E89</f>
        <v>62142</v>
      </c>
      <c r="F74" s="34">
        <f>F89</f>
        <v>52815</v>
      </c>
      <c r="G74" s="27">
        <f aca="true" t="shared" si="4" ref="G74:G149">E74/D74*100</f>
        <v>51.01970443349754</v>
      </c>
      <c r="H74" s="30">
        <f aca="true" t="shared" si="5" ref="H74:H149">D74-E74</f>
        <v>59658</v>
      </c>
    </row>
    <row r="75" spans="1:8" ht="12.75">
      <c r="A75" s="5" t="s">
        <v>117</v>
      </c>
      <c r="B75" s="3" t="s">
        <v>118</v>
      </c>
      <c r="C75" s="34"/>
      <c r="D75" s="34"/>
      <c r="E75" s="34"/>
      <c r="F75" s="34">
        <f>F88</f>
        <v>186630</v>
      </c>
      <c r="G75" s="27"/>
      <c r="H75" s="30">
        <f t="shared" si="5"/>
        <v>0</v>
      </c>
    </row>
    <row r="76" spans="1:8" ht="25.5">
      <c r="A76" s="17" t="s">
        <v>131</v>
      </c>
      <c r="B76" s="3" t="s">
        <v>138</v>
      </c>
      <c r="C76" s="34">
        <f>C77+C78+C79</f>
        <v>657000</v>
      </c>
      <c r="D76" s="34">
        <f>D77+D78+D79</f>
        <v>657000</v>
      </c>
      <c r="E76" s="34">
        <f>E77+E78+E79</f>
        <v>333754.49</v>
      </c>
      <c r="F76" s="34">
        <f>F77+F78+F79</f>
        <v>0</v>
      </c>
      <c r="G76" s="27">
        <f t="shared" si="4"/>
        <v>50.7997701674277</v>
      </c>
      <c r="H76" s="30">
        <f t="shared" si="5"/>
        <v>323245.51</v>
      </c>
    </row>
    <row r="77" spans="1:8" ht="12.75">
      <c r="A77" s="3" t="s">
        <v>132</v>
      </c>
      <c r="B77" s="3" t="s">
        <v>135</v>
      </c>
      <c r="C77" s="34">
        <f>C95</f>
        <v>504000</v>
      </c>
      <c r="D77" s="34">
        <f>D95</f>
        <v>504000</v>
      </c>
      <c r="E77" s="34">
        <f>E95</f>
        <v>246551</v>
      </c>
      <c r="F77" s="34">
        <f>F95</f>
        <v>0</v>
      </c>
      <c r="G77" s="27">
        <f t="shared" si="4"/>
        <v>48.91884920634921</v>
      </c>
      <c r="H77" s="30">
        <f t="shared" si="5"/>
        <v>257449</v>
      </c>
    </row>
    <row r="78" spans="1:8" ht="12.75">
      <c r="A78" s="5" t="s">
        <v>133</v>
      </c>
      <c r="B78" s="3" t="s">
        <v>136</v>
      </c>
      <c r="C78" s="34">
        <f>C96</f>
        <v>6000</v>
      </c>
      <c r="D78" s="34">
        <f>D96</f>
        <v>6000</v>
      </c>
      <c r="E78" s="34">
        <f>E96</f>
        <v>0</v>
      </c>
      <c r="F78" s="34">
        <f>F96</f>
        <v>0</v>
      </c>
      <c r="G78" s="27"/>
      <c r="H78" s="30"/>
    </row>
    <row r="79" spans="1:8" ht="25.5">
      <c r="A79" s="17" t="s">
        <v>134</v>
      </c>
      <c r="B79" s="3" t="s">
        <v>137</v>
      </c>
      <c r="C79" s="34">
        <f>C97</f>
        <v>147000</v>
      </c>
      <c r="D79" s="34">
        <f>D97</f>
        <v>147000</v>
      </c>
      <c r="E79" s="34">
        <f>E97</f>
        <v>87203.49</v>
      </c>
      <c r="F79" s="34">
        <f>F97</f>
        <v>0</v>
      </c>
      <c r="G79" s="27">
        <f>E79/D79*100</f>
        <v>59.322102040816326</v>
      </c>
      <c r="H79" s="30">
        <f>D79-E79</f>
        <v>59796.509999999995</v>
      </c>
    </row>
    <row r="80" spans="1:8" ht="25.5">
      <c r="A80" s="13" t="s">
        <v>119</v>
      </c>
      <c r="B80" s="3" t="s">
        <v>120</v>
      </c>
      <c r="C80" s="34">
        <f>C98</f>
        <v>5000</v>
      </c>
      <c r="D80" s="34">
        <f>D98+D90</f>
        <v>37000</v>
      </c>
      <c r="E80" s="34">
        <f>E98+E90</f>
        <v>21820.14</v>
      </c>
      <c r="F80" s="34">
        <f>F98</f>
        <v>0</v>
      </c>
      <c r="G80" s="27">
        <f>E80/D80*100</f>
        <v>58.973351351351354</v>
      </c>
      <c r="H80" s="30">
        <f>D80-E80</f>
        <v>15179.86</v>
      </c>
    </row>
    <row r="81" spans="1:8" ht="25.5">
      <c r="A81" s="13" t="s">
        <v>121</v>
      </c>
      <c r="B81" s="3" t="s">
        <v>122</v>
      </c>
      <c r="C81" s="34">
        <f>C91+C99+C104</f>
        <v>98000</v>
      </c>
      <c r="D81" s="34">
        <f>D91+D99+D104</f>
        <v>142400</v>
      </c>
      <c r="E81" s="34">
        <f>E91+E99+E104</f>
        <v>54865.7</v>
      </c>
      <c r="F81" s="34">
        <f>F91+F99+F104</f>
        <v>0</v>
      </c>
      <c r="G81" s="27">
        <f>E81/D81*100</f>
        <v>38.52928370786516</v>
      </c>
      <c r="H81" s="30">
        <f>D81-E81</f>
        <v>87534.3</v>
      </c>
    </row>
    <row r="82" spans="1:8" ht="12.75">
      <c r="A82" s="5" t="s">
        <v>139</v>
      </c>
      <c r="B82" s="3" t="s">
        <v>140</v>
      </c>
      <c r="C82" s="34">
        <f>C92</f>
        <v>67800</v>
      </c>
      <c r="D82" s="34">
        <f>D92</f>
        <v>67800</v>
      </c>
      <c r="E82" s="34">
        <f>E92</f>
        <v>67800</v>
      </c>
      <c r="F82" s="34">
        <f>F92</f>
        <v>40950</v>
      </c>
      <c r="G82" s="27">
        <f t="shared" si="4"/>
        <v>100</v>
      </c>
      <c r="H82" s="30">
        <f t="shared" si="5"/>
        <v>0</v>
      </c>
    </row>
    <row r="83" spans="1:8" ht="12.75">
      <c r="A83" s="5" t="s">
        <v>151</v>
      </c>
      <c r="B83" s="3" t="s">
        <v>124</v>
      </c>
      <c r="C83" s="34"/>
      <c r="D83" s="34">
        <f>D102</f>
        <v>210200</v>
      </c>
      <c r="E83" s="34">
        <f>E102</f>
        <v>0</v>
      </c>
      <c r="F83" s="34"/>
      <c r="G83" s="27"/>
      <c r="H83" s="30"/>
    </row>
    <row r="84" spans="1:8" ht="51">
      <c r="A84" s="17" t="s">
        <v>170</v>
      </c>
      <c r="B84" s="3" t="s">
        <v>285</v>
      </c>
      <c r="C84" s="34"/>
      <c r="D84" s="34"/>
      <c r="E84" s="34"/>
      <c r="F84" s="34">
        <f>F100</f>
        <v>350000</v>
      </c>
      <c r="G84" s="27"/>
      <c r="H84" s="30">
        <f t="shared" si="5"/>
        <v>0</v>
      </c>
    </row>
    <row r="85" spans="1:8" ht="12.75">
      <c r="A85" s="23" t="s">
        <v>28</v>
      </c>
      <c r="B85" s="23" t="s">
        <v>29</v>
      </c>
      <c r="C85" s="31">
        <f>C86+C91+C92</f>
        <v>528000</v>
      </c>
      <c r="D85" s="31">
        <f>D86+D91+D92+D90</f>
        <v>669500</v>
      </c>
      <c r="E85" s="31">
        <f>E86+E91+E92+E90</f>
        <v>334750</v>
      </c>
      <c r="F85" s="31">
        <f>F86+F91+F92</f>
        <v>455280</v>
      </c>
      <c r="G85" s="28">
        <f t="shared" si="4"/>
        <v>50</v>
      </c>
      <c r="H85" s="33">
        <f t="shared" si="5"/>
        <v>334750</v>
      </c>
    </row>
    <row r="86" spans="1:8" ht="25.5">
      <c r="A86" s="17" t="s">
        <v>127</v>
      </c>
      <c r="B86" s="3" t="s">
        <v>268</v>
      </c>
      <c r="C86" s="34">
        <f>C87+C89</f>
        <v>460200</v>
      </c>
      <c r="D86" s="34">
        <f>D87+D89</f>
        <v>525300</v>
      </c>
      <c r="E86" s="34">
        <f>E87+E89</f>
        <v>246798</v>
      </c>
      <c r="F86" s="34">
        <f>F87+F89+F88</f>
        <v>414330</v>
      </c>
      <c r="G86" s="27">
        <f t="shared" si="4"/>
        <v>46.98229583095374</v>
      </c>
      <c r="H86" s="30">
        <f t="shared" si="5"/>
        <v>278502</v>
      </c>
    </row>
    <row r="87" spans="1:8" ht="12.75">
      <c r="A87" s="3" t="s">
        <v>114</v>
      </c>
      <c r="B87" s="3" t="s">
        <v>269</v>
      </c>
      <c r="C87" s="34">
        <v>353500</v>
      </c>
      <c r="D87" s="25">
        <v>403500</v>
      </c>
      <c r="E87" s="25">
        <v>184656</v>
      </c>
      <c r="F87" s="34">
        <v>174885</v>
      </c>
      <c r="G87" s="27">
        <f t="shared" si="4"/>
        <v>45.763568773234205</v>
      </c>
      <c r="H87" s="30">
        <f t="shared" si="5"/>
        <v>218844</v>
      </c>
    </row>
    <row r="88" spans="1:8" ht="12.75">
      <c r="A88" s="5" t="s">
        <v>117</v>
      </c>
      <c r="B88" s="3" t="s">
        <v>323</v>
      </c>
      <c r="C88" s="34"/>
      <c r="D88" s="25"/>
      <c r="E88" s="25"/>
      <c r="F88" s="34">
        <v>186630</v>
      </c>
      <c r="G88" s="27"/>
      <c r="H88" s="30">
        <f>D88-E88</f>
        <v>0</v>
      </c>
    </row>
    <row r="89" spans="1:8" ht="12.75">
      <c r="A89" s="3" t="s">
        <v>116</v>
      </c>
      <c r="B89" s="3" t="s">
        <v>270</v>
      </c>
      <c r="C89" s="34">
        <v>106700</v>
      </c>
      <c r="D89" s="25">
        <v>121800</v>
      </c>
      <c r="E89" s="25">
        <v>62142</v>
      </c>
      <c r="F89" s="34">
        <v>52815</v>
      </c>
      <c r="G89" s="27">
        <f t="shared" si="4"/>
        <v>51.01970443349754</v>
      </c>
      <c r="H89" s="30">
        <f t="shared" si="5"/>
        <v>59658</v>
      </c>
    </row>
    <row r="90" spans="1:8" ht="25.5">
      <c r="A90" s="13" t="s">
        <v>119</v>
      </c>
      <c r="B90" s="3" t="s">
        <v>356</v>
      </c>
      <c r="C90" s="34"/>
      <c r="D90" s="25">
        <v>12000</v>
      </c>
      <c r="E90" s="25">
        <v>7750.3</v>
      </c>
      <c r="F90" s="34"/>
      <c r="G90" s="27"/>
      <c r="H90" s="30"/>
    </row>
    <row r="91" spans="1:8" ht="25.5">
      <c r="A91" s="13" t="s">
        <v>121</v>
      </c>
      <c r="B91" s="3" t="s">
        <v>271</v>
      </c>
      <c r="C91" s="3"/>
      <c r="D91" s="25">
        <v>64400</v>
      </c>
      <c r="E91" s="25">
        <v>12401.7</v>
      </c>
      <c r="F91" s="3">
        <v>0</v>
      </c>
      <c r="G91" s="27"/>
      <c r="H91" s="30">
        <f>D91-E91</f>
        <v>51998.3</v>
      </c>
    </row>
    <row r="92" spans="1:8" ht="12.75">
      <c r="A92" s="5" t="s">
        <v>139</v>
      </c>
      <c r="B92" s="3" t="s">
        <v>272</v>
      </c>
      <c r="C92" s="3">
        <v>67800</v>
      </c>
      <c r="D92" s="34">
        <v>67800</v>
      </c>
      <c r="E92" s="34">
        <v>67800</v>
      </c>
      <c r="F92" s="3">
        <v>40950</v>
      </c>
      <c r="G92" s="27">
        <f>E92/D92*100</f>
        <v>100</v>
      </c>
      <c r="H92" s="30">
        <f>D92-E92</f>
        <v>0</v>
      </c>
    </row>
    <row r="93" spans="1:8" ht="38.25" customHeight="1">
      <c r="A93" s="24" t="s">
        <v>30</v>
      </c>
      <c r="B93" s="23" t="s">
        <v>31</v>
      </c>
      <c r="C93" s="31">
        <f>C94+C98+C99</f>
        <v>713000</v>
      </c>
      <c r="D93" s="31">
        <f>D94+D98+D99</f>
        <v>713000</v>
      </c>
      <c r="E93" s="31">
        <f>E94+E98+E99</f>
        <v>358044.33</v>
      </c>
      <c r="F93" s="31">
        <f>F94+F98+F99+F100</f>
        <v>350000</v>
      </c>
      <c r="G93" s="28">
        <f t="shared" si="4"/>
        <v>50.216596072931274</v>
      </c>
      <c r="H93" s="33">
        <f t="shared" si="5"/>
        <v>354955.67</v>
      </c>
    </row>
    <row r="94" spans="1:8" ht="24" customHeight="1">
      <c r="A94" s="17" t="s">
        <v>131</v>
      </c>
      <c r="B94" s="3" t="s">
        <v>273</v>
      </c>
      <c r="C94" s="35">
        <f>C95+C96+C97</f>
        <v>657000</v>
      </c>
      <c r="D94" s="35">
        <f>D95+D96+D97</f>
        <v>657000</v>
      </c>
      <c r="E94" s="35">
        <f>E95+E96+E97</f>
        <v>333754.49</v>
      </c>
      <c r="F94" s="35">
        <f>F95+F96+F97</f>
        <v>0</v>
      </c>
      <c r="G94" s="27">
        <f t="shared" si="4"/>
        <v>50.7997701674277</v>
      </c>
      <c r="H94" s="30">
        <f t="shared" si="5"/>
        <v>323245.51</v>
      </c>
    </row>
    <row r="95" spans="1:8" ht="16.5" customHeight="1">
      <c r="A95" s="3" t="s">
        <v>132</v>
      </c>
      <c r="B95" s="3" t="s">
        <v>274</v>
      </c>
      <c r="C95" s="35">
        <v>504000</v>
      </c>
      <c r="D95" s="35">
        <v>504000</v>
      </c>
      <c r="E95" s="35">
        <v>246551</v>
      </c>
      <c r="F95" s="31"/>
      <c r="G95" s="27">
        <f t="shared" si="4"/>
        <v>48.91884920634921</v>
      </c>
      <c r="H95" s="30">
        <f t="shared" si="5"/>
        <v>257449</v>
      </c>
    </row>
    <row r="96" spans="1:8" ht="16.5" customHeight="1">
      <c r="A96" s="5" t="s">
        <v>133</v>
      </c>
      <c r="B96" s="3" t="s">
        <v>275</v>
      </c>
      <c r="C96" s="35">
        <v>6000</v>
      </c>
      <c r="D96" s="35">
        <v>6000</v>
      </c>
      <c r="E96" s="31"/>
      <c r="F96" s="31"/>
      <c r="G96" s="27">
        <f t="shared" si="4"/>
        <v>0</v>
      </c>
      <c r="H96" s="30">
        <f t="shared" si="5"/>
        <v>6000</v>
      </c>
    </row>
    <row r="97" spans="1:8" ht="25.5">
      <c r="A97" s="17" t="s">
        <v>134</v>
      </c>
      <c r="B97" s="3" t="s">
        <v>276</v>
      </c>
      <c r="C97" s="35">
        <v>147000</v>
      </c>
      <c r="D97" s="35">
        <v>147000</v>
      </c>
      <c r="E97" s="35">
        <v>87203.49</v>
      </c>
      <c r="F97" s="35"/>
      <c r="G97" s="27">
        <f t="shared" si="4"/>
        <v>59.322102040816326</v>
      </c>
      <c r="H97" s="30">
        <f t="shared" si="5"/>
        <v>59796.509999999995</v>
      </c>
    </row>
    <row r="98" spans="1:8" ht="25.5">
      <c r="A98" s="13" t="s">
        <v>119</v>
      </c>
      <c r="B98" s="3" t="s">
        <v>277</v>
      </c>
      <c r="C98" s="35">
        <v>5000</v>
      </c>
      <c r="D98" s="35">
        <v>25000</v>
      </c>
      <c r="E98" s="35">
        <v>14069.84</v>
      </c>
      <c r="F98" s="35"/>
      <c r="G98" s="27">
        <f t="shared" si="4"/>
        <v>56.27936</v>
      </c>
      <c r="H98" s="30">
        <f t="shared" si="5"/>
        <v>10930.16</v>
      </c>
    </row>
    <row r="99" spans="1:8" ht="25.5">
      <c r="A99" s="13" t="s">
        <v>121</v>
      </c>
      <c r="B99" s="3" t="s">
        <v>278</v>
      </c>
      <c r="C99" s="35">
        <v>51000</v>
      </c>
      <c r="D99" s="35">
        <v>31000</v>
      </c>
      <c r="E99" s="35">
        <v>10220</v>
      </c>
      <c r="F99" s="35"/>
      <c r="G99" s="27">
        <f t="shared" si="4"/>
        <v>32.96774193548387</v>
      </c>
      <c r="H99" s="30">
        <f t="shared" si="5"/>
        <v>20780</v>
      </c>
    </row>
    <row r="100" spans="1:8" ht="51">
      <c r="A100" s="17" t="s">
        <v>170</v>
      </c>
      <c r="B100" s="3" t="s">
        <v>324</v>
      </c>
      <c r="C100" s="35"/>
      <c r="D100" s="35"/>
      <c r="E100" s="35"/>
      <c r="F100" s="34">
        <v>350000</v>
      </c>
      <c r="G100" s="27"/>
      <c r="H100" s="30">
        <f t="shared" si="5"/>
        <v>0</v>
      </c>
    </row>
    <row r="101" spans="1:8" ht="12.75">
      <c r="A101" s="23" t="s">
        <v>32</v>
      </c>
      <c r="B101" s="1" t="s">
        <v>33</v>
      </c>
      <c r="C101" s="34"/>
      <c r="D101" s="33">
        <f>D102</f>
        <v>210200</v>
      </c>
      <c r="E101" s="33">
        <f>E102</f>
        <v>0</v>
      </c>
      <c r="F101" s="34"/>
      <c r="G101" s="27"/>
      <c r="H101" s="30">
        <f t="shared" si="5"/>
        <v>210200</v>
      </c>
    </row>
    <row r="102" spans="1:8" ht="12.75">
      <c r="A102" s="5" t="s">
        <v>151</v>
      </c>
      <c r="B102" s="40" t="s">
        <v>382</v>
      </c>
      <c r="C102" s="34"/>
      <c r="D102" s="34">
        <v>210200</v>
      </c>
      <c r="E102" s="34"/>
      <c r="F102" s="34"/>
      <c r="G102" s="27"/>
      <c r="H102" s="30"/>
    </row>
    <row r="103" spans="1:8" ht="38.25">
      <c r="A103" s="24" t="s">
        <v>34</v>
      </c>
      <c r="B103" s="23" t="s">
        <v>35</v>
      </c>
      <c r="C103" s="31">
        <f>C104</f>
        <v>47000</v>
      </c>
      <c r="D103" s="31">
        <f>D104</f>
        <v>47000</v>
      </c>
      <c r="E103" s="31">
        <f>E104</f>
        <v>32244</v>
      </c>
      <c r="F103" s="31">
        <f>F104</f>
        <v>0</v>
      </c>
      <c r="G103" s="28">
        <f t="shared" si="4"/>
        <v>68.60425531914893</v>
      </c>
      <c r="H103" s="33">
        <f t="shared" si="5"/>
        <v>14756</v>
      </c>
    </row>
    <row r="104" spans="1:8" ht="25.5">
      <c r="A104" s="13" t="s">
        <v>121</v>
      </c>
      <c r="B104" s="3" t="s">
        <v>122</v>
      </c>
      <c r="C104" s="34">
        <v>47000</v>
      </c>
      <c r="D104" s="11">
        <v>47000</v>
      </c>
      <c r="E104" s="3">
        <v>32244</v>
      </c>
      <c r="F104" s="34"/>
      <c r="G104" s="27">
        <f t="shared" si="4"/>
        <v>68.60425531914893</v>
      </c>
      <c r="H104" s="30">
        <f t="shared" si="5"/>
        <v>14756</v>
      </c>
    </row>
    <row r="105" spans="1:8" ht="12.75">
      <c r="A105" s="1" t="s">
        <v>36</v>
      </c>
      <c r="B105" s="1" t="s">
        <v>37</v>
      </c>
      <c r="C105" s="33">
        <f>C106+C110+C111+C117+C113+C114+C115+C116</f>
        <v>21197072.32</v>
      </c>
      <c r="D105" s="33">
        <f>D106+D110+D111+D117+D113+D114+D115+D116+D112</f>
        <v>24369446.18</v>
      </c>
      <c r="E105" s="33">
        <f>E106+E110+E111+E117+E113+E114+E115+E116+E112</f>
        <v>14694120.29</v>
      </c>
      <c r="F105" s="33">
        <f>F106+F110+F111+F117+F113+F114+F115+F116</f>
        <v>5379695.11</v>
      </c>
      <c r="G105" s="28">
        <f t="shared" si="4"/>
        <v>60.29730910364086</v>
      </c>
      <c r="H105" s="33">
        <f t="shared" si="5"/>
        <v>9675325.89</v>
      </c>
    </row>
    <row r="106" spans="1:8" ht="25.5">
      <c r="A106" s="17" t="s">
        <v>127</v>
      </c>
      <c r="B106" s="3" t="s">
        <v>128</v>
      </c>
      <c r="C106" s="34">
        <f>C107+C108+C109</f>
        <v>2807600</v>
      </c>
      <c r="D106" s="34">
        <f>D107+D108+D109</f>
        <v>2807600</v>
      </c>
      <c r="E106" s="34">
        <f>E107+E108+E109</f>
        <v>1356020.5</v>
      </c>
      <c r="F106" s="34">
        <f>F107+F108+F109</f>
        <v>1450820.6900000002</v>
      </c>
      <c r="G106" s="27">
        <f t="shared" si="4"/>
        <v>48.298208434249894</v>
      </c>
      <c r="H106" s="30">
        <f t="shared" si="5"/>
        <v>1451579.5</v>
      </c>
    </row>
    <row r="107" spans="1:8" ht="12.75">
      <c r="A107" s="3" t="s">
        <v>114</v>
      </c>
      <c r="B107" s="3" t="s">
        <v>113</v>
      </c>
      <c r="C107" s="34">
        <f aca="true" t="shared" si="6" ref="C107:E109">C120</f>
        <v>2154800</v>
      </c>
      <c r="D107" s="34">
        <f t="shared" si="6"/>
        <v>2154800</v>
      </c>
      <c r="E107" s="34">
        <f t="shared" si="6"/>
        <v>1046423.54</v>
      </c>
      <c r="F107" s="34">
        <f>F120</f>
        <v>1114609.1</v>
      </c>
      <c r="G107" s="27">
        <f t="shared" si="4"/>
        <v>48.562443846296645</v>
      </c>
      <c r="H107" s="30">
        <f t="shared" si="5"/>
        <v>1108376.46</v>
      </c>
    </row>
    <row r="108" spans="1:8" ht="12.75">
      <c r="A108" s="3" t="s">
        <v>116</v>
      </c>
      <c r="B108" s="3" t="s">
        <v>115</v>
      </c>
      <c r="C108" s="34">
        <f t="shared" si="6"/>
        <v>650800</v>
      </c>
      <c r="D108" s="34">
        <f t="shared" si="6"/>
        <v>650800</v>
      </c>
      <c r="E108" s="34">
        <f t="shared" si="6"/>
        <v>309596.96</v>
      </c>
      <c r="F108" s="34">
        <f>F121</f>
        <v>336211.59</v>
      </c>
      <c r="G108" s="27">
        <f t="shared" si="4"/>
        <v>47.571751690227416</v>
      </c>
      <c r="H108" s="30">
        <f t="shared" si="5"/>
        <v>341203.04</v>
      </c>
    </row>
    <row r="109" spans="1:8" ht="12.75">
      <c r="A109" s="5" t="s">
        <v>117</v>
      </c>
      <c r="B109" s="3" t="s">
        <v>118</v>
      </c>
      <c r="C109" s="34">
        <f t="shared" si="6"/>
        <v>2000</v>
      </c>
      <c r="D109" s="34">
        <f t="shared" si="6"/>
        <v>2000</v>
      </c>
      <c r="E109" s="34">
        <f t="shared" si="6"/>
        <v>0</v>
      </c>
      <c r="F109" s="34">
        <f>F122</f>
        <v>0</v>
      </c>
      <c r="G109" s="27">
        <f t="shared" si="4"/>
        <v>0</v>
      </c>
      <c r="H109" s="30">
        <f t="shared" si="5"/>
        <v>2000</v>
      </c>
    </row>
    <row r="110" spans="1:8" ht="25.5">
      <c r="A110" s="13" t="s">
        <v>119</v>
      </c>
      <c r="B110" s="3" t="s">
        <v>120</v>
      </c>
      <c r="C110" s="34">
        <f>C123</f>
        <v>49900</v>
      </c>
      <c r="D110" s="34">
        <f>D123+D133</f>
        <v>190700</v>
      </c>
      <c r="E110" s="34">
        <f>E123+E133</f>
        <v>81510.2</v>
      </c>
      <c r="F110" s="34">
        <f>F123+F133</f>
        <v>0</v>
      </c>
      <c r="G110" s="27">
        <f t="shared" si="4"/>
        <v>42.742632406921864</v>
      </c>
      <c r="H110" s="30">
        <f t="shared" si="5"/>
        <v>109189.8</v>
      </c>
    </row>
    <row r="111" spans="1:8" ht="25.5">
      <c r="A111" s="13" t="s">
        <v>121</v>
      </c>
      <c r="B111" s="3" t="s">
        <v>122</v>
      </c>
      <c r="C111" s="34">
        <f>C124+C130+C134</f>
        <v>6566272.32</v>
      </c>
      <c r="D111" s="34">
        <f>D124+D130+D134+D127</f>
        <v>3942846.1799999997</v>
      </c>
      <c r="E111" s="34">
        <f>E124+E130+E134+E127</f>
        <v>546310.9099999999</v>
      </c>
      <c r="F111" s="34">
        <f>F124+F130+F134</f>
        <v>881507.02</v>
      </c>
      <c r="G111" s="27">
        <f t="shared" si="4"/>
        <v>13.855750010516513</v>
      </c>
      <c r="H111" s="30">
        <f t="shared" si="5"/>
        <v>3396535.2699999996</v>
      </c>
    </row>
    <row r="112" spans="1:8" ht="38.25">
      <c r="A112" s="17" t="s">
        <v>176</v>
      </c>
      <c r="B112" s="3" t="s">
        <v>358</v>
      </c>
      <c r="C112" s="34"/>
      <c r="D112" s="34">
        <f>D135</f>
        <v>1470000</v>
      </c>
      <c r="E112" s="34">
        <f>E135</f>
        <v>1470000</v>
      </c>
      <c r="F112" s="34"/>
      <c r="G112" s="27"/>
      <c r="H112" s="30"/>
    </row>
    <row r="113" spans="1:8" ht="12.75">
      <c r="A113" s="5" t="s">
        <v>139</v>
      </c>
      <c r="B113" s="3" t="s">
        <v>140</v>
      </c>
      <c r="C113" s="3">
        <f>C136</f>
        <v>27000</v>
      </c>
      <c r="D113" s="3">
        <f>D136</f>
        <v>27000</v>
      </c>
      <c r="E113" s="3">
        <f>E136</f>
        <v>0</v>
      </c>
      <c r="F113" s="3">
        <f>F136</f>
        <v>0</v>
      </c>
      <c r="G113" s="27">
        <f>E113/D113*100</f>
        <v>0</v>
      </c>
      <c r="H113" s="30">
        <f>D113-E113</f>
        <v>27000</v>
      </c>
    </row>
    <row r="114" spans="1:8" ht="12.75">
      <c r="A114" s="5" t="s">
        <v>151</v>
      </c>
      <c r="B114" s="3" t="s">
        <v>124</v>
      </c>
      <c r="C114" s="3">
        <f>C131+C137</f>
        <v>3845900</v>
      </c>
      <c r="D114" s="3">
        <f>D131+D137</f>
        <v>7104700</v>
      </c>
      <c r="E114" s="3">
        <f>E131+E137</f>
        <v>4336151</v>
      </c>
      <c r="F114" s="3">
        <f>F131+F137</f>
        <v>0</v>
      </c>
      <c r="G114" s="27">
        <f>E114/D114*100</f>
        <v>61.0321477331907</v>
      </c>
      <c r="H114" s="30">
        <f>D114-E114</f>
        <v>2768549</v>
      </c>
    </row>
    <row r="115" spans="1:8" ht="51">
      <c r="A115" s="17" t="s">
        <v>157</v>
      </c>
      <c r="B115" s="3" t="s">
        <v>162</v>
      </c>
      <c r="C115" s="3">
        <f aca="true" t="shared" si="7" ref="C115:E116">C138</f>
        <v>1290000</v>
      </c>
      <c r="D115" s="3">
        <f t="shared" si="7"/>
        <v>1740000</v>
      </c>
      <c r="E115" s="3">
        <f t="shared" si="7"/>
        <v>900620</v>
      </c>
      <c r="F115" s="3">
        <f>F138</f>
        <v>602600</v>
      </c>
      <c r="G115" s="27">
        <f>E115/D115*100</f>
        <v>51.759770114942526</v>
      </c>
      <c r="H115" s="30">
        <f>D115-E115</f>
        <v>839380</v>
      </c>
    </row>
    <row r="116" spans="1:8" ht="12.75">
      <c r="A116" s="17" t="s">
        <v>159</v>
      </c>
      <c r="B116" s="3" t="s">
        <v>163</v>
      </c>
      <c r="C116" s="3">
        <f t="shared" si="7"/>
        <v>10000</v>
      </c>
      <c r="D116" s="3">
        <f t="shared" si="7"/>
        <v>80000</v>
      </c>
      <c r="E116" s="3">
        <f t="shared" si="7"/>
        <v>71947.44</v>
      </c>
      <c r="F116" s="3">
        <f>F139</f>
        <v>66212.2</v>
      </c>
      <c r="G116" s="27">
        <f>E116/D116*100</f>
        <v>89.93430000000001</v>
      </c>
      <c r="H116" s="30">
        <f>D116-E116</f>
        <v>8052.559999999998</v>
      </c>
    </row>
    <row r="117" spans="1:8" ht="38.25">
      <c r="A117" s="13" t="s">
        <v>141</v>
      </c>
      <c r="B117" s="3" t="s">
        <v>142</v>
      </c>
      <c r="C117" s="34">
        <f>C125+C128+C140</f>
        <v>6600400</v>
      </c>
      <c r="D117" s="34">
        <f>D125+D128+D140</f>
        <v>7006600</v>
      </c>
      <c r="E117" s="34">
        <f>E125+E128+E140</f>
        <v>5931560.24</v>
      </c>
      <c r="F117" s="34">
        <f>F125+F128+F140</f>
        <v>2378555.2</v>
      </c>
      <c r="G117" s="27">
        <f t="shared" si="4"/>
        <v>84.65675563040563</v>
      </c>
      <c r="H117" s="30">
        <f t="shared" si="5"/>
        <v>1075039.7599999998</v>
      </c>
    </row>
    <row r="118" spans="1:8" ht="12.75">
      <c r="A118" s="23" t="s">
        <v>2</v>
      </c>
      <c r="B118" s="23" t="s">
        <v>38</v>
      </c>
      <c r="C118" s="31">
        <f>C119+C123+C124+C125</f>
        <v>9618300</v>
      </c>
      <c r="D118" s="31">
        <f>D119+D123+D124+D125</f>
        <v>10436400</v>
      </c>
      <c r="E118" s="31">
        <f>E119+E123+E124+E125</f>
        <v>7005542.58</v>
      </c>
      <c r="F118" s="31">
        <f>F119+F123+F124+F125</f>
        <v>4113738.7200000007</v>
      </c>
      <c r="G118" s="28">
        <f t="shared" si="4"/>
        <v>67.12604518799587</v>
      </c>
      <c r="H118" s="33">
        <f t="shared" si="5"/>
        <v>3430857.42</v>
      </c>
    </row>
    <row r="119" spans="1:8" ht="25.5">
      <c r="A119" s="17" t="s">
        <v>127</v>
      </c>
      <c r="B119" s="3" t="s">
        <v>143</v>
      </c>
      <c r="C119" s="34">
        <f>C120+C121+C122</f>
        <v>2807600</v>
      </c>
      <c r="D119" s="34">
        <f>D120+D121+D122</f>
        <v>2807600</v>
      </c>
      <c r="E119" s="34">
        <f>E120+E121+E122</f>
        <v>1356020.5</v>
      </c>
      <c r="F119" s="34">
        <f>F120+F121+F122</f>
        <v>1450820.6900000002</v>
      </c>
      <c r="G119" s="27">
        <f t="shared" si="4"/>
        <v>48.298208434249894</v>
      </c>
      <c r="H119" s="30">
        <f t="shared" si="5"/>
        <v>1451579.5</v>
      </c>
    </row>
    <row r="120" spans="1:8" ht="12.75">
      <c r="A120" s="3" t="s">
        <v>114</v>
      </c>
      <c r="B120" s="3" t="s">
        <v>144</v>
      </c>
      <c r="C120" s="34">
        <v>2154800</v>
      </c>
      <c r="D120" s="34">
        <v>2154800</v>
      </c>
      <c r="E120" s="34">
        <v>1046423.54</v>
      </c>
      <c r="F120" s="34">
        <v>1114609.1</v>
      </c>
      <c r="G120" s="27">
        <f t="shared" si="4"/>
        <v>48.562443846296645</v>
      </c>
      <c r="H120" s="30">
        <f t="shared" si="5"/>
        <v>1108376.46</v>
      </c>
    </row>
    <row r="121" spans="1:8" ht="12.75">
      <c r="A121" s="3" t="s">
        <v>116</v>
      </c>
      <c r="B121" s="3" t="s">
        <v>145</v>
      </c>
      <c r="C121" s="34">
        <v>650800</v>
      </c>
      <c r="D121" s="34">
        <v>650800</v>
      </c>
      <c r="E121" s="34">
        <v>309596.96</v>
      </c>
      <c r="F121" s="34">
        <v>336211.59</v>
      </c>
      <c r="G121" s="27">
        <f t="shared" si="4"/>
        <v>47.571751690227416</v>
      </c>
      <c r="H121" s="30">
        <f t="shared" si="5"/>
        <v>341203.04</v>
      </c>
    </row>
    <row r="122" spans="1:8" ht="12.75">
      <c r="A122" s="5" t="s">
        <v>117</v>
      </c>
      <c r="B122" s="3" t="s">
        <v>146</v>
      </c>
      <c r="C122" s="34">
        <v>2000</v>
      </c>
      <c r="D122" s="34">
        <v>2000</v>
      </c>
      <c r="E122" s="34">
        <v>0</v>
      </c>
      <c r="F122" s="34">
        <v>0</v>
      </c>
      <c r="G122" s="27">
        <f t="shared" si="4"/>
        <v>0</v>
      </c>
      <c r="H122" s="30">
        <f t="shared" si="5"/>
        <v>2000</v>
      </c>
    </row>
    <row r="123" spans="1:8" ht="25.5">
      <c r="A123" s="13" t="s">
        <v>119</v>
      </c>
      <c r="B123" s="3" t="s">
        <v>147</v>
      </c>
      <c r="C123" s="3">
        <v>49900</v>
      </c>
      <c r="D123" s="34">
        <v>167000</v>
      </c>
      <c r="E123" s="34">
        <v>81510.2</v>
      </c>
      <c r="F123" s="34"/>
      <c r="G123" s="27">
        <f t="shared" si="4"/>
        <v>48.808502994011974</v>
      </c>
      <c r="H123" s="30">
        <f t="shared" si="5"/>
        <v>85489.8</v>
      </c>
    </row>
    <row r="124" spans="1:8" ht="25.5">
      <c r="A124" s="13" t="s">
        <v>121</v>
      </c>
      <c r="B124" s="3" t="s">
        <v>148</v>
      </c>
      <c r="C124" s="34">
        <v>695400</v>
      </c>
      <c r="D124" s="34">
        <v>1270200</v>
      </c>
      <c r="E124" s="34">
        <v>177683.8</v>
      </c>
      <c r="F124" s="34">
        <v>342112.83</v>
      </c>
      <c r="G124" s="27">
        <f>E124/D124*100</f>
        <v>13.98864745709337</v>
      </c>
      <c r="H124" s="30">
        <f>D124-E124</f>
        <v>1092516.2</v>
      </c>
    </row>
    <row r="125" spans="1:8" ht="38.25">
      <c r="A125" s="13" t="s">
        <v>141</v>
      </c>
      <c r="B125" s="3" t="s">
        <v>149</v>
      </c>
      <c r="C125" s="34">
        <v>6065400</v>
      </c>
      <c r="D125" s="34">
        <v>6191600</v>
      </c>
      <c r="E125" s="34">
        <v>5390328.08</v>
      </c>
      <c r="F125" s="34">
        <v>2320805.2</v>
      </c>
      <c r="G125" s="27">
        <f>E125/D125*100</f>
        <v>87.05872601589249</v>
      </c>
      <c r="H125" s="30">
        <f>D125-E125</f>
        <v>801271.9199999999</v>
      </c>
    </row>
    <row r="126" spans="1:8" ht="12.75">
      <c r="A126" s="23" t="s">
        <v>3</v>
      </c>
      <c r="B126" s="23" t="s">
        <v>39</v>
      </c>
      <c r="C126" s="31">
        <f>C128</f>
        <v>250000</v>
      </c>
      <c r="D126" s="31">
        <f>D128+D127</f>
        <v>507500</v>
      </c>
      <c r="E126" s="31">
        <f>E128+E127</f>
        <v>278074.28</v>
      </c>
      <c r="F126" s="31">
        <f>F128</f>
        <v>57750</v>
      </c>
      <c r="G126" s="28">
        <f t="shared" si="4"/>
        <v>54.792961576354685</v>
      </c>
      <c r="H126" s="33">
        <f t="shared" si="5"/>
        <v>229425.71999999997</v>
      </c>
    </row>
    <row r="127" spans="1:8" ht="25.5">
      <c r="A127" s="13" t="s">
        <v>121</v>
      </c>
      <c r="B127" s="3" t="s">
        <v>373</v>
      </c>
      <c r="C127" s="31"/>
      <c r="D127" s="36">
        <v>7500</v>
      </c>
      <c r="E127" s="31"/>
      <c r="F127" s="31"/>
      <c r="G127" s="28"/>
      <c r="H127" s="33"/>
    </row>
    <row r="128" spans="1:8" ht="38.25">
      <c r="A128" s="13" t="s">
        <v>141</v>
      </c>
      <c r="B128" s="3" t="s">
        <v>153</v>
      </c>
      <c r="C128" s="3">
        <v>250000</v>
      </c>
      <c r="D128" s="34">
        <v>500000</v>
      </c>
      <c r="E128" s="34">
        <v>278074.28</v>
      </c>
      <c r="F128" s="34">
        <v>57750</v>
      </c>
      <c r="G128" s="27">
        <f t="shared" si="4"/>
        <v>55.614856</v>
      </c>
      <c r="H128" s="30">
        <f t="shared" si="5"/>
        <v>221925.71999999997</v>
      </c>
    </row>
    <row r="129" spans="1:8" ht="12.75">
      <c r="A129" s="23" t="s">
        <v>40</v>
      </c>
      <c r="B129" s="23" t="s">
        <v>41</v>
      </c>
      <c r="C129" s="31">
        <f>C130+C131</f>
        <v>3242172.32</v>
      </c>
      <c r="D129" s="31">
        <f>D130+D131</f>
        <v>3285246.18</v>
      </c>
      <c r="E129" s="31">
        <f>E130+E131</f>
        <v>2772400</v>
      </c>
      <c r="F129" s="31">
        <f>F130+F131</f>
        <v>0</v>
      </c>
      <c r="G129" s="28">
        <f t="shared" si="4"/>
        <v>84.38941400732409</v>
      </c>
      <c r="H129" s="33">
        <f t="shared" si="5"/>
        <v>512846.18000000017</v>
      </c>
    </row>
    <row r="130" spans="1:8" ht="25.5">
      <c r="A130" s="13" t="s">
        <v>121</v>
      </c>
      <c r="B130" s="3" t="s">
        <v>150</v>
      </c>
      <c r="C130" s="3">
        <v>33272.32</v>
      </c>
      <c r="D130" s="34">
        <v>76346.18</v>
      </c>
      <c r="E130" s="34">
        <v>0</v>
      </c>
      <c r="F130" s="34">
        <v>0</v>
      </c>
      <c r="G130" s="27">
        <f t="shared" si="4"/>
        <v>0</v>
      </c>
      <c r="H130" s="30">
        <f t="shared" si="5"/>
        <v>76346.18</v>
      </c>
    </row>
    <row r="131" spans="1:8" ht="12.75">
      <c r="A131" s="5" t="s">
        <v>151</v>
      </c>
      <c r="B131" s="3" t="s">
        <v>152</v>
      </c>
      <c r="C131" s="3">
        <v>3208900</v>
      </c>
      <c r="D131" s="34">
        <v>3208900</v>
      </c>
      <c r="E131" s="34">
        <v>2772400</v>
      </c>
      <c r="F131" s="34">
        <v>0</v>
      </c>
      <c r="G131" s="27">
        <f t="shared" si="4"/>
        <v>86.39720776590109</v>
      </c>
      <c r="H131" s="30">
        <f t="shared" si="5"/>
        <v>436500</v>
      </c>
    </row>
    <row r="132" spans="1:8" ht="25.5">
      <c r="A132" s="24" t="s">
        <v>4</v>
      </c>
      <c r="B132" s="23" t="s">
        <v>42</v>
      </c>
      <c r="C132" s="31">
        <f>C134+C136+C137+C138+C139+C140</f>
        <v>8086600</v>
      </c>
      <c r="D132" s="31">
        <f>D134+D136+D137+D138+D139+D140+D133+D135</f>
        <v>10140300</v>
      </c>
      <c r="E132" s="31">
        <f>E134+E136+E137+E138+E139+E140+E133+E135</f>
        <v>4638103.43</v>
      </c>
      <c r="F132" s="31">
        <f>F134+F136+F137+F138+F139+F140</f>
        <v>1208206.39</v>
      </c>
      <c r="G132" s="28">
        <f t="shared" si="4"/>
        <v>45.73931175606244</v>
      </c>
      <c r="H132" s="33">
        <f t="shared" si="5"/>
        <v>5502196.57</v>
      </c>
    </row>
    <row r="133" spans="1:8" ht="25.5">
      <c r="A133" s="13" t="s">
        <v>119</v>
      </c>
      <c r="B133" s="3" t="s">
        <v>342</v>
      </c>
      <c r="C133" s="31"/>
      <c r="D133" s="35">
        <v>23700</v>
      </c>
      <c r="E133" s="31"/>
      <c r="F133" s="31"/>
      <c r="G133" s="28"/>
      <c r="H133" s="33"/>
    </row>
    <row r="134" spans="1:8" ht="25.5">
      <c r="A134" s="13" t="s">
        <v>121</v>
      </c>
      <c r="B134" s="3" t="s">
        <v>154</v>
      </c>
      <c r="C134" s="3">
        <v>5837600</v>
      </c>
      <c r="D134" s="3">
        <v>2588800</v>
      </c>
      <c r="E134" s="34">
        <v>368627.11</v>
      </c>
      <c r="F134" s="3">
        <v>539394.19</v>
      </c>
      <c r="G134" s="27">
        <f t="shared" si="4"/>
        <v>14.239304310877626</v>
      </c>
      <c r="H134" s="30">
        <f t="shared" si="5"/>
        <v>2220172.89</v>
      </c>
    </row>
    <row r="135" spans="1:8" ht="38.25">
      <c r="A135" s="17" t="s">
        <v>176</v>
      </c>
      <c r="B135" s="3" t="s">
        <v>357</v>
      </c>
      <c r="C135" s="3"/>
      <c r="D135" s="3">
        <v>1470000</v>
      </c>
      <c r="E135" s="34">
        <v>1470000</v>
      </c>
      <c r="F135" s="34"/>
      <c r="G135" s="27">
        <f t="shared" si="4"/>
        <v>100</v>
      </c>
      <c r="H135" s="30">
        <f t="shared" si="5"/>
        <v>0</v>
      </c>
    </row>
    <row r="136" spans="1:8" ht="12.75">
      <c r="A136" s="5" t="s">
        <v>139</v>
      </c>
      <c r="B136" s="3" t="s">
        <v>155</v>
      </c>
      <c r="C136" s="3">
        <v>27000</v>
      </c>
      <c r="D136" s="34">
        <v>27000</v>
      </c>
      <c r="E136" s="34">
        <v>0</v>
      </c>
      <c r="F136" s="34">
        <v>0</v>
      </c>
      <c r="G136" s="27">
        <f t="shared" si="4"/>
        <v>0</v>
      </c>
      <c r="H136" s="30">
        <f t="shared" si="5"/>
        <v>27000</v>
      </c>
    </row>
    <row r="137" spans="1:8" ht="12.75">
      <c r="A137" s="5" t="s">
        <v>151</v>
      </c>
      <c r="B137" s="3" t="s">
        <v>156</v>
      </c>
      <c r="C137" s="3">
        <v>637000</v>
      </c>
      <c r="D137" s="34">
        <v>3895800</v>
      </c>
      <c r="E137" s="34">
        <v>1563751</v>
      </c>
      <c r="F137" s="34">
        <v>0</v>
      </c>
      <c r="G137" s="27">
        <f t="shared" si="4"/>
        <v>40.13940654037682</v>
      </c>
      <c r="H137" s="30">
        <f t="shared" si="5"/>
        <v>2332049</v>
      </c>
    </row>
    <row r="138" spans="1:8" ht="51">
      <c r="A138" s="17" t="s">
        <v>157</v>
      </c>
      <c r="B138" s="3" t="s">
        <v>158</v>
      </c>
      <c r="C138" s="3">
        <v>1290000</v>
      </c>
      <c r="D138" s="34">
        <v>1740000</v>
      </c>
      <c r="E138" s="34">
        <v>900620</v>
      </c>
      <c r="F138" s="34">
        <v>602600</v>
      </c>
      <c r="G138" s="27">
        <f t="shared" si="4"/>
        <v>51.759770114942526</v>
      </c>
      <c r="H138" s="30">
        <f t="shared" si="5"/>
        <v>839380</v>
      </c>
    </row>
    <row r="139" spans="1:8" ht="12.75">
      <c r="A139" s="17" t="s">
        <v>159</v>
      </c>
      <c r="B139" s="3" t="s">
        <v>160</v>
      </c>
      <c r="C139" s="3">
        <v>10000</v>
      </c>
      <c r="D139" s="34">
        <v>80000</v>
      </c>
      <c r="E139" s="34">
        <v>71947.44</v>
      </c>
      <c r="F139" s="34">
        <v>66212.2</v>
      </c>
      <c r="G139" s="27">
        <f t="shared" si="4"/>
        <v>89.93430000000001</v>
      </c>
      <c r="H139" s="30">
        <f t="shared" si="5"/>
        <v>8052.559999999998</v>
      </c>
    </row>
    <row r="140" spans="1:8" ht="38.25">
      <c r="A140" s="13" t="s">
        <v>141</v>
      </c>
      <c r="B140" s="3" t="s">
        <v>161</v>
      </c>
      <c r="C140" s="3">
        <v>285000</v>
      </c>
      <c r="D140" s="34">
        <v>315000</v>
      </c>
      <c r="E140" s="34">
        <v>263157.88</v>
      </c>
      <c r="F140" s="34">
        <v>0</v>
      </c>
      <c r="G140" s="27">
        <f t="shared" si="4"/>
        <v>83.54218412698413</v>
      </c>
      <c r="H140" s="30">
        <f t="shared" si="5"/>
        <v>51842.119999999995</v>
      </c>
    </row>
    <row r="141" spans="1:8" ht="12.75">
      <c r="A141" s="1" t="s">
        <v>43</v>
      </c>
      <c r="B141" s="1" t="s">
        <v>44</v>
      </c>
      <c r="C141" s="33">
        <f>C142+C143</f>
        <v>17057700</v>
      </c>
      <c r="D141" s="33">
        <f>D142+D143</f>
        <v>16957700</v>
      </c>
      <c r="E141" s="33">
        <f>E142+E143</f>
        <v>7237956.6</v>
      </c>
      <c r="F141" s="33">
        <f>F142+F143</f>
        <v>5338749.4</v>
      </c>
      <c r="G141" s="28">
        <f t="shared" si="4"/>
        <v>42.68241919599946</v>
      </c>
      <c r="H141" s="33">
        <f t="shared" si="5"/>
        <v>9719743.4</v>
      </c>
    </row>
    <row r="142" spans="1:8" ht="38.25">
      <c r="A142" s="17" t="s">
        <v>164</v>
      </c>
      <c r="B142" s="3" t="s">
        <v>168</v>
      </c>
      <c r="C142" s="35">
        <f>C145</f>
        <v>6178500</v>
      </c>
      <c r="D142" s="35">
        <f>D145</f>
        <v>6178500</v>
      </c>
      <c r="E142" s="35">
        <f>E145</f>
        <v>5710756.6</v>
      </c>
      <c r="F142" s="35">
        <f>F145</f>
        <v>3377749.4</v>
      </c>
      <c r="G142" s="27">
        <f t="shared" si="4"/>
        <v>92.4294990693534</v>
      </c>
      <c r="H142" s="30">
        <f t="shared" si="5"/>
        <v>467743.4000000004</v>
      </c>
    </row>
    <row r="143" spans="1:8" ht="12.75">
      <c r="A143" s="5" t="s">
        <v>151</v>
      </c>
      <c r="B143" s="3" t="s">
        <v>124</v>
      </c>
      <c r="C143" s="35">
        <f>C147+C149</f>
        <v>10879200</v>
      </c>
      <c r="D143" s="35">
        <f>D147+D149</f>
        <v>10779200</v>
      </c>
      <c r="E143" s="35">
        <f>E147+E149</f>
        <v>1527200</v>
      </c>
      <c r="F143" s="35">
        <f>F147+F149</f>
        <v>1961000</v>
      </c>
      <c r="G143" s="27">
        <f t="shared" si="4"/>
        <v>14.168027311859879</v>
      </c>
      <c r="H143" s="30">
        <f t="shared" si="5"/>
        <v>9252000</v>
      </c>
    </row>
    <row r="144" spans="1:8" ht="12.75">
      <c r="A144" s="23" t="s">
        <v>45</v>
      </c>
      <c r="B144" s="23" t="s">
        <v>46</v>
      </c>
      <c r="C144" s="31">
        <f>C145</f>
        <v>6178500</v>
      </c>
      <c r="D144" s="31">
        <f>D145</f>
        <v>6178500</v>
      </c>
      <c r="E144" s="31">
        <f>E145</f>
        <v>5710756.6</v>
      </c>
      <c r="F144" s="31">
        <f>F145</f>
        <v>3377749.4</v>
      </c>
      <c r="G144" s="28">
        <f t="shared" si="4"/>
        <v>92.4294990693534</v>
      </c>
      <c r="H144" s="33">
        <f t="shared" si="5"/>
        <v>467743.4000000004</v>
      </c>
    </row>
    <row r="145" spans="1:8" ht="38.25">
      <c r="A145" s="17" t="s">
        <v>164</v>
      </c>
      <c r="B145" s="3" t="s">
        <v>165</v>
      </c>
      <c r="C145" s="35">
        <v>6178500</v>
      </c>
      <c r="D145" s="35">
        <v>6178500</v>
      </c>
      <c r="E145" s="35">
        <v>5710756.6</v>
      </c>
      <c r="F145" s="34">
        <v>3377749.4</v>
      </c>
      <c r="G145" s="27">
        <f>E145/D145*100</f>
        <v>92.4294990693534</v>
      </c>
      <c r="H145" s="30">
        <f>D145-E145</f>
        <v>467743.4000000004</v>
      </c>
    </row>
    <row r="146" spans="1:8" ht="12.75">
      <c r="A146" s="23" t="s">
        <v>47</v>
      </c>
      <c r="B146" s="1" t="s">
        <v>48</v>
      </c>
      <c r="C146" s="1">
        <f>C147</f>
        <v>8500000</v>
      </c>
      <c r="D146" s="33">
        <f>D147</f>
        <v>8500000</v>
      </c>
      <c r="E146" s="33">
        <f>E147</f>
        <v>0</v>
      </c>
      <c r="F146" s="33">
        <f>F147</f>
        <v>0</v>
      </c>
      <c r="G146" s="27">
        <f>E146/D146*100</f>
        <v>0</v>
      </c>
      <c r="H146" s="30">
        <f>D146-E146</f>
        <v>8500000</v>
      </c>
    </row>
    <row r="147" spans="1:8" ht="12.75">
      <c r="A147" s="5" t="s">
        <v>151</v>
      </c>
      <c r="B147" s="3" t="s">
        <v>166</v>
      </c>
      <c r="C147" s="3">
        <v>8500000</v>
      </c>
      <c r="D147" s="34">
        <v>8500000</v>
      </c>
      <c r="E147" s="34">
        <v>0</v>
      </c>
      <c r="F147" s="34">
        <v>0</v>
      </c>
      <c r="G147" s="27">
        <f>E147/D147*100</f>
        <v>0</v>
      </c>
      <c r="H147" s="30">
        <f>D147-E147</f>
        <v>8500000</v>
      </c>
    </row>
    <row r="148" spans="1:8" ht="12.75">
      <c r="A148" s="23" t="s">
        <v>49</v>
      </c>
      <c r="B148" s="23" t="s">
        <v>50</v>
      </c>
      <c r="C148" s="31">
        <f>C149</f>
        <v>2379200</v>
      </c>
      <c r="D148" s="31">
        <f>D149</f>
        <v>2279200</v>
      </c>
      <c r="E148" s="31">
        <f>E149</f>
        <v>1527200</v>
      </c>
      <c r="F148" s="31">
        <f>F149</f>
        <v>1961000</v>
      </c>
      <c r="G148" s="28">
        <f t="shared" si="4"/>
        <v>67.00596700596701</v>
      </c>
      <c r="H148" s="33">
        <f t="shared" si="5"/>
        <v>752000</v>
      </c>
    </row>
    <row r="149" spans="1:8" ht="12.75">
      <c r="A149" s="5" t="s">
        <v>151</v>
      </c>
      <c r="B149" s="3" t="s">
        <v>167</v>
      </c>
      <c r="C149" s="3">
        <v>2379200</v>
      </c>
      <c r="D149" s="34">
        <v>2279200</v>
      </c>
      <c r="E149" s="34">
        <v>1527200</v>
      </c>
      <c r="F149" s="34">
        <v>1961000</v>
      </c>
      <c r="G149" s="27">
        <f t="shared" si="4"/>
        <v>67.00596700596701</v>
      </c>
      <c r="H149" s="30">
        <f t="shared" si="5"/>
        <v>752000</v>
      </c>
    </row>
    <row r="150" spans="1:8" ht="12.75">
      <c r="A150" s="1" t="s">
        <v>51</v>
      </c>
      <c r="B150" s="1" t="s">
        <v>52</v>
      </c>
      <c r="C150" s="33">
        <f aca="true" t="shared" si="8" ref="C150:E151">C151</f>
        <v>60000</v>
      </c>
      <c r="D150" s="33">
        <f t="shared" si="8"/>
        <v>60000</v>
      </c>
      <c r="E150" s="33">
        <f t="shared" si="8"/>
        <v>0</v>
      </c>
      <c r="F150" s="33"/>
      <c r="G150" s="28">
        <f aca="true" t="shared" si="9" ref="G150:G219">E150/D150*100</f>
        <v>0</v>
      </c>
      <c r="H150" s="33">
        <f aca="true" t="shared" si="10" ref="H150:H219">D150-E150</f>
        <v>60000</v>
      </c>
    </row>
    <row r="151" spans="1:8" ht="25.5">
      <c r="A151" s="24" t="s">
        <v>53</v>
      </c>
      <c r="B151" s="23" t="s">
        <v>54</v>
      </c>
      <c r="C151" s="31">
        <f t="shared" si="8"/>
        <v>60000</v>
      </c>
      <c r="D151" s="31">
        <f t="shared" si="8"/>
        <v>60000</v>
      </c>
      <c r="E151" s="31">
        <f t="shared" si="8"/>
        <v>0</v>
      </c>
      <c r="F151" s="31"/>
      <c r="G151" s="28">
        <f>E151/D151*100</f>
        <v>0</v>
      </c>
      <c r="H151" s="30">
        <f t="shared" si="10"/>
        <v>60000</v>
      </c>
    </row>
    <row r="152" spans="1:8" ht="25.5">
      <c r="A152" s="13" t="s">
        <v>121</v>
      </c>
      <c r="B152" s="3" t="s">
        <v>169</v>
      </c>
      <c r="C152" s="3">
        <v>60000</v>
      </c>
      <c r="D152" s="34">
        <v>60000</v>
      </c>
      <c r="E152" s="34">
        <v>0</v>
      </c>
      <c r="F152" s="34"/>
      <c r="G152" s="27">
        <f t="shared" si="9"/>
        <v>0</v>
      </c>
      <c r="H152" s="30">
        <f t="shared" si="10"/>
        <v>60000</v>
      </c>
    </row>
    <row r="153" spans="1:8" ht="12.75">
      <c r="A153" s="1" t="s">
        <v>55</v>
      </c>
      <c r="B153" s="1" t="s">
        <v>56</v>
      </c>
      <c r="C153" s="33">
        <f>C154+C159+C160+C161+C164+C155+C156+C157+C162+C163+C165+C166+C167</f>
        <v>226431950.91</v>
      </c>
      <c r="D153" s="33">
        <f>D154+D159+D160+D161+D164+D155+D156+D157+D162+D163+D165+D166+D167+D158</f>
        <v>217251786.41</v>
      </c>
      <c r="E153" s="33">
        <f>E154+E159+E160+E161+E164+E155+E156+E157+E162+E163+E165+E166+E167+E158</f>
        <v>132034444.86</v>
      </c>
      <c r="F153" s="33">
        <f>F154+F159+F160+F161+F164+F155+F156+F157+F162+F163+F165+F166+F167</f>
        <v>132912782.75999999</v>
      </c>
      <c r="G153" s="28">
        <f t="shared" si="9"/>
        <v>60.774848870896335</v>
      </c>
      <c r="H153" s="33">
        <f t="shared" si="10"/>
        <v>85217341.55</v>
      </c>
    </row>
    <row r="154" spans="1:8" ht="12.75">
      <c r="A154" s="17" t="s">
        <v>132</v>
      </c>
      <c r="B154" s="3" t="s">
        <v>195</v>
      </c>
      <c r="C154" s="35">
        <f aca="true" t="shared" si="11" ref="C154:E157">C186</f>
        <v>6975000</v>
      </c>
      <c r="D154" s="35">
        <f t="shared" si="11"/>
        <v>6975000</v>
      </c>
      <c r="E154" s="35">
        <f t="shared" si="11"/>
        <v>4039437.28</v>
      </c>
      <c r="F154" s="35">
        <f>F186</f>
        <v>3997234.6</v>
      </c>
      <c r="G154" s="27">
        <f t="shared" si="9"/>
        <v>57.913079283154126</v>
      </c>
      <c r="H154" s="33">
        <f t="shared" si="10"/>
        <v>2935562.72</v>
      </c>
    </row>
    <row r="155" spans="1:8" ht="25.5">
      <c r="A155" s="17" t="s">
        <v>186</v>
      </c>
      <c r="B155" s="3" t="s">
        <v>196</v>
      </c>
      <c r="C155" s="35">
        <f t="shared" si="11"/>
        <v>10000</v>
      </c>
      <c r="D155" s="35">
        <f t="shared" si="11"/>
        <v>10000</v>
      </c>
      <c r="E155" s="35">
        <f t="shared" si="11"/>
        <v>0</v>
      </c>
      <c r="F155" s="35">
        <f>F187</f>
        <v>0</v>
      </c>
      <c r="G155" s="27">
        <f t="shared" si="9"/>
        <v>0</v>
      </c>
      <c r="H155" s="30">
        <f t="shared" si="10"/>
        <v>10000</v>
      </c>
    </row>
    <row r="156" spans="1:8" ht="38.25">
      <c r="A156" s="17" t="s">
        <v>188</v>
      </c>
      <c r="B156" s="3" t="s">
        <v>197</v>
      </c>
      <c r="C156" s="35">
        <f t="shared" si="11"/>
        <v>2106000</v>
      </c>
      <c r="D156" s="35">
        <f t="shared" si="11"/>
        <v>2106000</v>
      </c>
      <c r="E156" s="35">
        <f t="shared" si="11"/>
        <v>1073735.68</v>
      </c>
      <c r="F156" s="35">
        <f>F188</f>
        <v>1361073.84</v>
      </c>
      <c r="G156" s="27">
        <f t="shared" si="9"/>
        <v>50.984600189933516</v>
      </c>
      <c r="H156" s="30">
        <f t="shared" si="10"/>
        <v>1032264.3200000001</v>
      </c>
    </row>
    <row r="157" spans="1:8" ht="12.75">
      <c r="A157" s="3" t="s">
        <v>114</v>
      </c>
      <c r="B157" s="3" t="s">
        <v>198</v>
      </c>
      <c r="C157" s="35">
        <f t="shared" si="11"/>
        <v>1573100</v>
      </c>
      <c r="D157" s="35">
        <f t="shared" si="11"/>
        <v>1576345</v>
      </c>
      <c r="E157" s="35">
        <f t="shared" si="11"/>
        <v>886725.4</v>
      </c>
      <c r="F157" s="35">
        <f>F189</f>
        <v>823757.37</v>
      </c>
      <c r="G157" s="27">
        <f t="shared" si="9"/>
        <v>56.25198798486372</v>
      </c>
      <c r="H157" s="30">
        <f t="shared" si="10"/>
        <v>689619.6</v>
      </c>
    </row>
    <row r="158" spans="1:8" ht="12.75">
      <c r="A158" s="5" t="s">
        <v>117</v>
      </c>
      <c r="B158" s="3" t="s">
        <v>375</v>
      </c>
      <c r="C158" s="35"/>
      <c r="D158" s="35">
        <f>D190</f>
        <v>7000</v>
      </c>
      <c r="E158" s="35">
        <f>E190</f>
        <v>0</v>
      </c>
      <c r="F158" s="35"/>
      <c r="G158" s="27"/>
      <c r="H158" s="30"/>
    </row>
    <row r="159" spans="1:8" ht="12.75">
      <c r="A159" s="3" t="s">
        <v>116</v>
      </c>
      <c r="B159" s="3" t="s">
        <v>199</v>
      </c>
      <c r="C159" s="35">
        <f>C191</f>
        <v>465000</v>
      </c>
      <c r="D159" s="35">
        <f>D191</f>
        <v>454755</v>
      </c>
      <c r="E159" s="35">
        <f>E191</f>
        <v>283817.53</v>
      </c>
      <c r="F159" s="35">
        <f>F191</f>
        <v>182904</v>
      </c>
      <c r="G159" s="27">
        <f t="shared" si="9"/>
        <v>62.41108508977362</v>
      </c>
      <c r="H159" s="30">
        <f t="shared" si="10"/>
        <v>170937.46999999997</v>
      </c>
    </row>
    <row r="160" spans="1:8" ht="25.5">
      <c r="A160" s="13" t="s">
        <v>119</v>
      </c>
      <c r="B160" s="3" t="s">
        <v>200</v>
      </c>
      <c r="C160" s="35">
        <f>C192</f>
        <v>968200</v>
      </c>
      <c r="D160" s="35">
        <f>D192</f>
        <v>870600</v>
      </c>
      <c r="E160" s="35">
        <f>E192</f>
        <v>192051.3</v>
      </c>
      <c r="F160" s="35">
        <f>F192</f>
        <v>0</v>
      </c>
      <c r="G160" s="27">
        <f t="shared" si="9"/>
        <v>22.059648518263263</v>
      </c>
      <c r="H160" s="30">
        <f t="shared" si="10"/>
        <v>678548.7</v>
      </c>
    </row>
    <row r="161" spans="1:8" ht="25.5">
      <c r="A161" s="13" t="s">
        <v>121</v>
      </c>
      <c r="B161" s="3" t="s">
        <v>201</v>
      </c>
      <c r="C161" s="35">
        <f>C181+C193</f>
        <v>2509590</v>
      </c>
      <c r="D161" s="35">
        <f>D181+D193</f>
        <v>2455080</v>
      </c>
      <c r="E161" s="35">
        <f>E181+E193</f>
        <v>893072.1</v>
      </c>
      <c r="F161" s="35">
        <f>F181+F193</f>
        <v>1127955.88</v>
      </c>
      <c r="G161" s="27">
        <f t="shared" si="9"/>
        <v>36.37649689623149</v>
      </c>
      <c r="H161" s="30">
        <f t="shared" si="10"/>
        <v>1562007.9</v>
      </c>
    </row>
    <row r="162" spans="1:8" ht="38.25">
      <c r="A162" s="17" t="s">
        <v>176</v>
      </c>
      <c r="B162" s="3" t="s">
        <v>202</v>
      </c>
      <c r="C162" s="35">
        <f>C175</f>
        <v>3000000</v>
      </c>
      <c r="D162" s="35">
        <f>D175</f>
        <v>3000000</v>
      </c>
      <c r="E162" s="35">
        <f>E175+E169</f>
        <v>99143.13</v>
      </c>
      <c r="F162" s="35">
        <f>F175+F169</f>
        <v>7881774.95</v>
      </c>
      <c r="G162" s="27">
        <f t="shared" si="9"/>
        <v>3.304771</v>
      </c>
      <c r="H162" s="30">
        <f t="shared" si="10"/>
        <v>2900856.87</v>
      </c>
    </row>
    <row r="163" spans="1:8" ht="51">
      <c r="A163" s="17" t="s">
        <v>170</v>
      </c>
      <c r="B163" s="3" t="s">
        <v>203</v>
      </c>
      <c r="C163" s="35">
        <f>C170+C182+C176</f>
        <v>100575848</v>
      </c>
      <c r="D163" s="35">
        <f>D170+D182+D176</f>
        <v>107694400.25</v>
      </c>
      <c r="E163" s="35">
        <f>E170+E182+E176</f>
        <v>70605932.18</v>
      </c>
      <c r="F163" s="35">
        <f>F170+F182+F176</f>
        <v>85544843.47</v>
      </c>
      <c r="G163" s="27">
        <f t="shared" si="9"/>
        <v>65.5613773939003</v>
      </c>
      <c r="H163" s="30">
        <f t="shared" si="10"/>
        <v>37088468.06999999</v>
      </c>
    </row>
    <row r="164" spans="1:8" ht="12.75">
      <c r="A164" s="17" t="s">
        <v>172</v>
      </c>
      <c r="B164" s="3" t="s">
        <v>204</v>
      </c>
      <c r="C164" s="35">
        <f>C171+C177+C183</f>
        <v>22201555.91</v>
      </c>
      <c r="D164" s="35">
        <f>D171+D177+D183</f>
        <v>10286730.47</v>
      </c>
      <c r="E164" s="35">
        <f>E171+E177+E183</f>
        <v>2372942.45</v>
      </c>
      <c r="F164" s="35">
        <f>F171+F177+F183</f>
        <v>3768589.9</v>
      </c>
      <c r="G164" s="27">
        <f t="shared" si="9"/>
        <v>23.06799480087865</v>
      </c>
      <c r="H164" s="30">
        <f t="shared" si="10"/>
        <v>7913788.0200000005</v>
      </c>
    </row>
    <row r="165" spans="1:8" ht="51">
      <c r="A165" s="17" t="s">
        <v>157</v>
      </c>
      <c r="B165" s="3" t="s">
        <v>205</v>
      </c>
      <c r="C165" s="35">
        <f aca="true" t="shared" si="12" ref="C165:E166">C172+C178</f>
        <v>58796652</v>
      </c>
      <c r="D165" s="35">
        <f t="shared" si="12"/>
        <v>75515240</v>
      </c>
      <c r="E165" s="35">
        <f t="shared" si="12"/>
        <v>48526520.07</v>
      </c>
      <c r="F165" s="35">
        <f>F172+F178</f>
        <v>25746644.51</v>
      </c>
      <c r="G165" s="27">
        <f t="shared" si="9"/>
        <v>64.26056524484329</v>
      </c>
      <c r="H165" s="30">
        <f t="shared" si="10"/>
        <v>26988719.93</v>
      </c>
    </row>
    <row r="166" spans="1:8" ht="12.75">
      <c r="A166" s="17" t="s">
        <v>159</v>
      </c>
      <c r="B166" s="3" t="s">
        <v>206</v>
      </c>
      <c r="C166" s="35">
        <f t="shared" si="12"/>
        <v>27131005</v>
      </c>
      <c r="D166" s="35">
        <f>D173+D179+D184</f>
        <v>6165635.69</v>
      </c>
      <c r="E166" s="35">
        <f>E173+E179+E184</f>
        <v>2995651.16</v>
      </c>
      <c r="F166" s="35">
        <f>F173+F179+F184</f>
        <v>2449043.89</v>
      </c>
      <c r="G166" s="27">
        <f t="shared" si="9"/>
        <v>48.58624983079401</v>
      </c>
      <c r="H166" s="30">
        <f t="shared" si="10"/>
        <v>3169984.5300000003</v>
      </c>
    </row>
    <row r="167" spans="1:8" ht="12.75">
      <c r="A167" s="3" t="s">
        <v>125</v>
      </c>
      <c r="B167" s="3" t="s">
        <v>207</v>
      </c>
      <c r="C167" s="35">
        <f>C194</f>
        <v>120000</v>
      </c>
      <c r="D167" s="35">
        <f>D194</f>
        <v>135000</v>
      </c>
      <c r="E167" s="35">
        <f>E194</f>
        <v>65416.58</v>
      </c>
      <c r="F167" s="35">
        <f>F194</f>
        <v>28960.35</v>
      </c>
      <c r="G167" s="27">
        <f t="shared" si="9"/>
        <v>48.45672592592592</v>
      </c>
      <c r="H167" s="30">
        <f t="shared" si="10"/>
        <v>69583.42</v>
      </c>
    </row>
    <row r="168" spans="1:8" ht="12.75">
      <c r="A168" s="23" t="s">
        <v>57</v>
      </c>
      <c r="B168" s="23" t="s">
        <v>58</v>
      </c>
      <c r="C168" s="31">
        <f>C171+C172+C170+C173</f>
        <v>31753600</v>
      </c>
      <c r="D168" s="31">
        <f>D171+D172+D170+D173</f>
        <v>30753600</v>
      </c>
      <c r="E168" s="31">
        <f>E171+E172+E170+E173</f>
        <v>21724682.65</v>
      </c>
      <c r="F168" s="31">
        <f>F171+F172+F170+F173+F169</f>
        <v>23210218.63</v>
      </c>
      <c r="G168" s="28">
        <f t="shared" si="9"/>
        <v>70.64110429348108</v>
      </c>
      <c r="H168" s="33">
        <f t="shared" si="10"/>
        <v>9028917.350000001</v>
      </c>
    </row>
    <row r="169" spans="1:8" ht="38.25">
      <c r="A169" s="17" t="s">
        <v>176</v>
      </c>
      <c r="B169" s="3" t="s">
        <v>365</v>
      </c>
      <c r="C169" s="31"/>
      <c r="D169" s="31"/>
      <c r="E169" s="31"/>
      <c r="F169" s="34">
        <v>7881774.95</v>
      </c>
      <c r="G169" s="28"/>
      <c r="H169" s="33"/>
    </row>
    <row r="170" spans="1:8" ht="51">
      <c r="A170" s="17" t="s">
        <v>170</v>
      </c>
      <c r="B170" s="3" t="s">
        <v>171</v>
      </c>
      <c r="C170" s="35">
        <v>16110448</v>
      </c>
      <c r="D170" s="35">
        <v>18293973</v>
      </c>
      <c r="E170" s="35">
        <v>12832613.52</v>
      </c>
      <c r="F170" s="34">
        <v>15261133.68</v>
      </c>
      <c r="G170" s="27">
        <f>E170/D170*100</f>
        <v>70.14667355199443</v>
      </c>
      <c r="H170" s="30">
        <f>D170-E170</f>
        <v>5461359.48</v>
      </c>
    </row>
    <row r="171" spans="1:8" ht="12.75">
      <c r="A171" s="17" t="s">
        <v>172</v>
      </c>
      <c r="B171" s="3" t="s">
        <v>173</v>
      </c>
      <c r="C171" s="3">
        <v>4233525</v>
      </c>
      <c r="D171" s="34">
        <v>200000</v>
      </c>
      <c r="E171" s="34">
        <v>156445.17</v>
      </c>
      <c r="F171" s="34">
        <v>67310</v>
      </c>
      <c r="G171" s="27">
        <f t="shared" si="9"/>
        <v>78.22258500000001</v>
      </c>
      <c r="H171" s="30">
        <f t="shared" si="10"/>
        <v>43554.82999999999</v>
      </c>
    </row>
    <row r="172" spans="1:8" ht="51">
      <c r="A172" s="17" t="s">
        <v>157</v>
      </c>
      <c r="B172" s="3" t="s">
        <v>174</v>
      </c>
      <c r="C172" s="34">
        <v>9763152</v>
      </c>
      <c r="D172" s="34">
        <v>11909827</v>
      </c>
      <c r="E172" s="34">
        <v>8485823.96</v>
      </c>
      <c r="F172" s="34">
        <v>0</v>
      </c>
      <c r="G172" s="27">
        <f t="shared" si="9"/>
        <v>71.25060641099154</v>
      </c>
      <c r="H172" s="30">
        <f t="shared" si="10"/>
        <v>3424003.039999999</v>
      </c>
    </row>
    <row r="173" spans="1:8" ht="12.75">
      <c r="A173" s="17" t="s">
        <v>159</v>
      </c>
      <c r="B173" s="3" t="s">
        <v>175</v>
      </c>
      <c r="C173" s="34">
        <v>1646475</v>
      </c>
      <c r="D173" s="34">
        <v>349800</v>
      </c>
      <c r="E173" s="34">
        <v>249800</v>
      </c>
      <c r="F173" s="34">
        <v>0</v>
      </c>
      <c r="G173" s="27">
        <f>E173/D173*100</f>
        <v>71.41223556317897</v>
      </c>
      <c r="H173" s="30">
        <f>D173-E173</f>
        <v>100000</v>
      </c>
    </row>
    <row r="174" spans="1:8" ht="12.75">
      <c r="A174" s="23" t="s">
        <v>59</v>
      </c>
      <c r="B174" s="23" t="s">
        <v>60</v>
      </c>
      <c r="C174" s="31">
        <f>C176+C177+C178+C179+C175</f>
        <v>177958160.91</v>
      </c>
      <c r="D174" s="31">
        <f>D176+D177+D178+D179+D175</f>
        <v>169776948.86</v>
      </c>
      <c r="E174" s="31">
        <f>E176+E177+E178+E179+E175</f>
        <v>102258798.28999999</v>
      </c>
      <c r="F174" s="31">
        <f>F176+F177+F178+F179+F175</f>
        <v>101458476.67000002</v>
      </c>
      <c r="G174" s="28">
        <f t="shared" si="9"/>
        <v>60.231261650439805</v>
      </c>
      <c r="H174" s="33">
        <f t="shared" si="10"/>
        <v>67518150.57000002</v>
      </c>
    </row>
    <row r="175" spans="1:8" ht="38.25">
      <c r="A175" s="17" t="s">
        <v>176</v>
      </c>
      <c r="B175" s="3" t="s">
        <v>177</v>
      </c>
      <c r="C175" s="3">
        <v>3000000</v>
      </c>
      <c r="D175" s="35">
        <v>3000000</v>
      </c>
      <c r="E175" s="35">
        <v>99143.13</v>
      </c>
      <c r="F175" s="35">
        <v>0</v>
      </c>
      <c r="G175" s="27">
        <f>E175/D175*100</f>
        <v>3.304771</v>
      </c>
      <c r="H175" s="30">
        <f>D175-E175</f>
        <v>2900856.87</v>
      </c>
    </row>
    <row r="176" spans="1:8" ht="51">
      <c r="A176" s="17" t="s">
        <v>170</v>
      </c>
      <c r="B176" s="3" t="s">
        <v>178</v>
      </c>
      <c r="C176" s="3">
        <v>83092900</v>
      </c>
      <c r="D176" s="34">
        <v>88151269.7</v>
      </c>
      <c r="E176" s="34">
        <v>57352401.21</v>
      </c>
      <c r="F176" s="34">
        <v>69683281.01</v>
      </c>
      <c r="G176" s="27">
        <f t="shared" si="9"/>
        <v>65.06134444255203</v>
      </c>
      <c r="H176" s="30">
        <f t="shared" si="10"/>
        <v>30798868.490000002</v>
      </c>
    </row>
    <row r="177" spans="1:8" ht="12.75">
      <c r="A177" s="17" t="s">
        <v>172</v>
      </c>
      <c r="B177" s="3" t="s">
        <v>179</v>
      </c>
      <c r="C177" s="3">
        <v>17347230.91</v>
      </c>
      <c r="D177" s="34">
        <v>9304430.47</v>
      </c>
      <c r="E177" s="34">
        <v>2038498.68</v>
      </c>
      <c r="F177" s="34">
        <v>3602387.26</v>
      </c>
      <c r="G177" s="27">
        <f t="shared" si="9"/>
        <v>21.908903361389726</v>
      </c>
      <c r="H177" s="30">
        <f t="shared" si="10"/>
        <v>7265931.790000001</v>
      </c>
    </row>
    <row r="178" spans="1:8" ht="51">
      <c r="A178" s="17" t="s">
        <v>157</v>
      </c>
      <c r="B178" s="3" t="s">
        <v>180</v>
      </c>
      <c r="C178" s="3">
        <v>49033500</v>
      </c>
      <c r="D178" s="34">
        <v>63605413</v>
      </c>
      <c r="E178" s="34">
        <v>40040696.11</v>
      </c>
      <c r="F178" s="34">
        <v>25746644.51</v>
      </c>
      <c r="G178" s="27">
        <f t="shared" si="9"/>
        <v>62.95171153121826</v>
      </c>
      <c r="H178" s="30">
        <f t="shared" si="10"/>
        <v>23564716.89</v>
      </c>
    </row>
    <row r="179" spans="1:8" ht="12.75">
      <c r="A179" s="17" t="s">
        <v>159</v>
      </c>
      <c r="B179" s="3" t="s">
        <v>181</v>
      </c>
      <c r="C179" s="34">
        <v>25484530</v>
      </c>
      <c r="D179" s="34">
        <v>5715835.69</v>
      </c>
      <c r="E179" s="34">
        <v>2728059.16</v>
      </c>
      <c r="F179" s="34">
        <v>2426163.89</v>
      </c>
      <c r="G179" s="27">
        <f t="shared" si="9"/>
        <v>47.72808925863297</v>
      </c>
      <c r="H179" s="30">
        <f t="shared" si="10"/>
        <v>2987776.5300000003</v>
      </c>
    </row>
    <row r="180" spans="1:8" ht="12.75">
      <c r="A180" s="23" t="s">
        <v>61</v>
      </c>
      <c r="B180" s="23" t="s">
        <v>62</v>
      </c>
      <c r="C180" s="31">
        <f>C181+C182+C183</f>
        <v>2466490</v>
      </c>
      <c r="D180" s="31">
        <f>D181+D182+D183+D184</f>
        <v>2602537.55</v>
      </c>
      <c r="E180" s="31">
        <f>E181+E182+E183+E184</f>
        <v>718399.25</v>
      </c>
      <c r="F180" s="31">
        <f>F181+F182+F183+F184</f>
        <v>985247.1</v>
      </c>
      <c r="G180" s="28">
        <f t="shared" si="9"/>
        <v>27.603799607041214</v>
      </c>
      <c r="H180" s="33">
        <f t="shared" si="10"/>
        <v>1884138.2999999998</v>
      </c>
    </row>
    <row r="181" spans="1:8" ht="25.5">
      <c r="A181" s="13" t="s">
        <v>121</v>
      </c>
      <c r="B181" s="3" t="s">
        <v>182</v>
      </c>
      <c r="C181" s="3">
        <v>473190</v>
      </c>
      <c r="D181" s="34">
        <v>471080</v>
      </c>
      <c r="E181" s="34">
        <v>101691.2</v>
      </c>
      <c r="F181" s="34">
        <v>263045.68</v>
      </c>
      <c r="G181" s="27">
        <f t="shared" si="9"/>
        <v>21.586821771249042</v>
      </c>
      <c r="H181" s="30">
        <f t="shared" si="10"/>
        <v>369388.8</v>
      </c>
    </row>
    <row r="182" spans="1:8" ht="51">
      <c r="A182" s="17" t="s">
        <v>170</v>
      </c>
      <c r="B182" s="3" t="s">
        <v>183</v>
      </c>
      <c r="C182" s="3">
        <v>1372500</v>
      </c>
      <c r="D182" s="34">
        <v>1249157.55</v>
      </c>
      <c r="E182" s="34">
        <v>420917.45</v>
      </c>
      <c r="F182" s="34">
        <v>600428.78</v>
      </c>
      <c r="G182" s="27">
        <f t="shared" si="9"/>
        <v>33.69610582748349</v>
      </c>
      <c r="H182" s="30">
        <f t="shared" si="10"/>
        <v>828240.1000000001</v>
      </c>
    </row>
    <row r="183" spans="1:8" ht="12.75">
      <c r="A183" s="17" t="s">
        <v>172</v>
      </c>
      <c r="B183" s="3" t="s">
        <v>184</v>
      </c>
      <c r="C183" s="34">
        <v>620800</v>
      </c>
      <c r="D183" s="34">
        <v>782300</v>
      </c>
      <c r="E183" s="34">
        <v>177998.6</v>
      </c>
      <c r="F183" s="34">
        <v>98892.64</v>
      </c>
      <c r="G183" s="27">
        <f t="shared" si="9"/>
        <v>22.75324044484213</v>
      </c>
      <c r="H183" s="30">
        <f t="shared" si="10"/>
        <v>604301.4</v>
      </c>
    </row>
    <row r="184" spans="1:8" ht="12.75">
      <c r="A184" s="17" t="s">
        <v>159</v>
      </c>
      <c r="B184" s="3" t="s">
        <v>343</v>
      </c>
      <c r="C184" s="34"/>
      <c r="D184" s="34">
        <v>100000</v>
      </c>
      <c r="E184" s="34">
        <v>17792</v>
      </c>
      <c r="F184" s="34">
        <v>22880</v>
      </c>
      <c r="G184" s="27">
        <f>E184/D184*100</f>
        <v>17.791999999999998</v>
      </c>
      <c r="H184" s="30">
        <f>D184-E184</f>
        <v>82208</v>
      </c>
    </row>
    <row r="185" spans="1:8" ht="12.75">
      <c r="A185" s="23" t="s">
        <v>63</v>
      </c>
      <c r="B185" s="23" t="s">
        <v>64</v>
      </c>
      <c r="C185" s="31">
        <f>C186+C188+C193+C194+C189+C191+C192+C187</f>
        <v>14253700</v>
      </c>
      <c r="D185" s="31">
        <f>D186+D188+D193+D194+D189+D191+D192+D190</f>
        <v>14108700</v>
      </c>
      <c r="E185" s="31">
        <f>E186+E188+E193+E194+E189+E191+E192+E190</f>
        <v>7332564.670000001</v>
      </c>
      <c r="F185" s="31">
        <f>F186+F188+F193+F194+F189+F191+F192</f>
        <v>7258840.36</v>
      </c>
      <c r="G185" s="28">
        <f t="shared" si="9"/>
        <v>51.9719369608823</v>
      </c>
      <c r="H185" s="33">
        <f t="shared" si="10"/>
        <v>6776135.329999999</v>
      </c>
    </row>
    <row r="186" spans="1:8" ht="12.75">
      <c r="A186" s="17" t="s">
        <v>132</v>
      </c>
      <c r="B186" s="3" t="s">
        <v>185</v>
      </c>
      <c r="C186" s="34">
        <v>6975000</v>
      </c>
      <c r="D186" s="34">
        <v>6975000</v>
      </c>
      <c r="E186" s="34">
        <v>4039437.28</v>
      </c>
      <c r="F186" s="34">
        <v>3997234.6</v>
      </c>
      <c r="G186" s="27">
        <f t="shared" si="9"/>
        <v>57.913079283154126</v>
      </c>
      <c r="H186" s="30">
        <f t="shared" si="10"/>
        <v>2935562.72</v>
      </c>
    </row>
    <row r="187" spans="1:8" ht="25.5">
      <c r="A187" s="17" t="s">
        <v>186</v>
      </c>
      <c r="B187" s="3" t="s">
        <v>187</v>
      </c>
      <c r="C187" s="34">
        <v>10000</v>
      </c>
      <c r="D187" s="34">
        <v>10000</v>
      </c>
      <c r="E187" s="34">
        <v>0</v>
      </c>
      <c r="F187" s="34">
        <v>0</v>
      </c>
      <c r="G187" s="27">
        <f>E187/D187*100</f>
        <v>0</v>
      </c>
      <c r="H187" s="30">
        <f>D187-E187</f>
        <v>10000</v>
      </c>
    </row>
    <row r="188" spans="1:8" ht="38.25">
      <c r="A188" s="17" t="s">
        <v>188</v>
      </c>
      <c r="B188" s="3" t="s">
        <v>189</v>
      </c>
      <c r="C188" s="34">
        <v>2106000</v>
      </c>
      <c r="D188" s="34">
        <v>2106000</v>
      </c>
      <c r="E188" s="34">
        <v>1073735.68</v>
      </c>
      <c r="F188" s="34">
        <v>1361073.84</v>
      </c>
      <c r="G188" s="27">
        <f t="shared" si="9"/>
        <v>50.984600189933516</v>
      </c>
      <c r="H188" s="30">
        <f t="shared" si="10"/>
        <v>1032264.3200000001</v>
      </c>
    </row>
    <row r="189" spans="1:8" ht="12.75">
      <c r="A189" s="3" t="s">
        <v>114</v>
      </c>
      <c r="B189" s="3" t="s">
        <v>190</v>
      </c>
      <c r="C189" s="34">
        <v>1573100</v>
      </c>
      <c r="D189" s="34">
        <v>1576345</v>
      </c>
      <c r="E189" s="34">
        <v>886725.4</v>
      </c>
      <c r="F189" s="34">
        <v>823757.37</v>
      </c>
      <c r="G189" s="27">
        <f t="shared" si="9"/>
        <v>56.25198798486372</v>
      </c>
      <c r="H189" s="30">
        <f t="shared" si="10"/>
        <v>689619.6</v>
      </c>
    </row>
    <row r="190" spans="1:8" ht="12.75">
      <c r="A190" s="5" t="s">
        <v>117</v>
      </c>
      <c r="B190" s="3" t="s">
        <v>374</v>
      </c>
      <c r="C190" s="34"/>
      <c r="D190" s="34">
        <v>7000</v>
      </c>
      <c r="E190" s="34"/>
      <c r="F190" s="34"/>
      <c r="G190" s="27"/>
      <c r="H190" s="30"/>
    </row>
    <row r="191" spans="1:8" ht="12.75">
      <c r="A191" s="3" t="s">
        <v>116</v>
      </c>
      <c r="B191" s="3" t="s">
        <v>191</v>
      </c>
      <c r="C191" s="34">
        <v>465000</v>
      </c>
      <c r="D191" s="34">
        <v>454755</v>
      </c>
      <c r="E191" s="34">
        <v>283817.53</v>
      </c>
      <c r="F191" s="34">
        <v>182904</v>
      </c>
      <c r="G191" s="27">
        <f t="shared" si="9"/>
        <v>62.41108508977362</v>
      </c>
      <c r="H191" s="30">
        <f t="shared" si="10"/>
        <v>170937.46999999997</v>
      </c>
    </row>
    <row r="192" spans="1:8" ht="25.5">
      <c r="A192" s="13" t="s">
        <v>119</v>
      </c>
      <c r="B192" s="3" t="s">
        <v>192</v>
      </c>
      <c r="C192" s="34">
        <v>968200</v>
      </c>
      <c r="D192" s="34">
        <v>870600</v>
      </c>
      <c r="E192" s="34">
        <v>192051.3</v>
      </c>
      <c r="F192" s="34"/>
      <c r="G192" s="27">
        <f t="shared" si="9"/>
        <v>22.059648518263263</v>
      </c>
      <c r="H192" s="30">
        <f t="shared" si="10"/>
        <v>678548.7</v>
      </c>
    </row>
    <row r="193" spans="1:8" ht="25.5">
      <c r="A193" s="13" t="s">
        <v>121</v>
      </c>
      <c r="B193" s="3" t="s">
        <v>193</v>
      </c>
      <c r="C193" s="34">
        <v>2036400</v>
      </c>
      <c r="D193" s="34">
        <v>1984000</v>
      </c>
      <c r="E193" s="34">
        <v>791380.9</v>
      </c>
      <c r="F193" s="34">
        <v>864910.2</v>
      </c>
      <c r="G193" s="27">
        <f t="shared" si="9"/>
        <v>39.8881502016129</v>
      </c>
      <c r="H193" s="30">
        <f t="shared" si="10"/>
        <v>1192619.1</v>
      </c>
    </row>
    <row r="194" spans="1:8" ht="12.75">
      <c r="A194" s="3" t="s">
        <v>125</v>
      </c>
      <c r="B194" s="3" t="s">
        <v>194</v>
      </c>
      <c r="C194" s="34">
        <v>120000</v>
      </c>
      <c r="D194" s="34">
        <v>135000</v>
      </c>
      <c r="E194" s="34">
        <v>65416.58</v>
      </c>
      <c r="F194" s="34">
        <v>28960.35</v>
      </c>
      <c r="G194" s="27">
        <f t="shared" si="9"/>
        <v>48.45672592592592</v>
      </c>
      <c r="H194" s="30">
        <f t="shared" si="10"/>
        <v>69583.42</v>
      </c>
    </row>
    <row r="195" spans="1:8" ht="12.75">
      <c r="A195" s="1" t="s">
        <v>65</v>
      </c>
      <c r="B195" s="1" t="s">
        <v>66</v>
      </c>
      <c r="C195" s="33">
        <f>C196+C200+C201+C202+C206+C197+C198+C199+C203+C205+C207+C208+C209</f>
        <v>36342521</v>
      </c>
      <c r="D195" s="33">
        <f>D196+D200+D201+D202+D206+D197+D198+D199+D203+D205+D207+D208+D209+D210+D204</f>
        <v>36312038.2</v>
      </c>
      <c r="E195" s="33">
        <f>E196+E200+E201+E202+E206+E197+E198+E199+E203+E205+E207+E208+E209+E210+E204</f>
        <v>19971097.37</v>
      </c>
      <c r="F195" s="33">
        <f>F196+F200+F201+F202+F206+F197+F198+F199+F203+F205+F207+F208+F209+F210</f>
        <v>21077691.860000003</v>
      </c>
      <c r="G195" s="28">
        <f t="shared" si="9"/>
        <v>54.99855794379507</v>
      </c>
      <c r="H195" s="33">
        <f t="shared" si="10"/>
        <v>16340940.830000002</v>
      </c>
    </row>
    <row r="196" spans="1:8" ht="12.75">
      <c r="A196" s="17" t="s">
        <v>132</v>
      </c>
      <c r="B196" s="3" t="s">
        <v>224</v>
      </c>
      <c r="C196" s="35">
        <f>C222</f>
        <v>8224800</v>
      </c>
      <c r="D196" s="35">
        <f>D222</f>
        <v>7827807</v>
      </c>
      <c r="E196" s="35">
        <f>E222</f>
        <v>4442939.44</v>
      </c>
      <c r="F196" s="35">
        <f>F222</f>
        <v>4557546.95</v>
      </c>
      <c r="G196" s="27">
        <f t="shared" si="9"/>
        <v>56.75841829007793</v>
      </c>
      <c r="H196" s="30">
        <f t="shared" si="10"/>
        <v>3384867.5599999996</v>
      </c>
    </row>
    <row r="197" spans="1:8" ht="25.5">
      <c r="A197" s="17" t="s">
        <v>186</v>
      </c>
      <c r="B197" s="3" t="s">
        <v>225</v>
      </c>
      <c r="C197" s="35">
        <f aca="true" t="shared" si="13" ref="C197:D203">C223</f>
        <v>3000</v>
      </c>
      <c r="D197" s="35">
        <f t="shared" si="13"/>
        <v>3000</v>
      </c>
      <c r="E197" s="35">
        <f>E223</f>
        <v>345</v>
      </c>
      <c r="F197" s="35">
        <f>F223</f>
        <v>291.21</v>
      </c>
      <c r="G197" s="27">
        <f t="shared" si="9"/>
        <v>11.5</v>
      </c>
      <c r="H197" s="30">
        <f t="shared" si="10"/>
        <v>2655</v>
      </c>
    </row>
    <row r="198" spans="1:8" ht="38.25">
      <c r="A198" s="17" t="s">
        <v>188</v>
      </c>
      <c r="B198" s="3" t="s">
        <v>226</v>
      </c>
      <c r="C198" s="35">
        <f t="shared" si="13"/>
        <v>2475200</v>
      </c>
      <c r="D198" s="35">
        <f t="shared" si="13"/>
        <v>3013030.02</v>
      </c>
      <c r="E198" s="35">
        <f aca="true" t="shared" si="14" ref="E198:F203">E224</f>
        <v>1519202.68</v>
      </c>
      <c r="F198" s="35">
        <f t="shared" si="14"/>
        <v>1672510.01</v>
      </c>
      <c r="G198" s="27">
        <f t="shared" si="9"/>
        <v>50.42109338160527</v>
      </c>
      <c r="H198" s="30">
        <f t="shared" si="10"/>
        <v>1493827.34</v>
      </c>
    </row>
    <row r="199" spans="1:8" ht="12.75">
      <c r="A199" s="3" t="s">
        <v>114</v>
      </c>
      <c r="B199" s="3" t="s">
        <v>227</v>
      </c>
      <c r="C199" s="35">
        <f t="shared" si="13"/>
        <v>675000</v>
      </c>
      <c r="D199" s="35">
        <f t="shared" si="13"/>
        <v>782668.2</v>
      </c>
      <c r="E199" s="35">
        <f t="shared" si="14"/>
        <v>442581.24</v>
      </c>
      <c r="F199" s="35">
        <f t="shared" si="14"/>
        <v>366662.39</v>
      </c>
      <c r="G199" s="27">
        <f t="shared" si="9"/>
        <v>56.54774781957413</v>
      </c>
      <c r="H199" s="30">
        <f t="shared" si="10"/>
        <v>340086.95999999996</v>
      </c>
    </row>
    <row r="200" spans="1:8" ht="38.25">
      <c r="A200" s="17" t="s">
        <v>220</v>
      </c>
      <c r="B200" s="3" t="s">
        <v>228</v>
      </c>
      <c r="C200" s="35">
        <f t="shared" si="13"/>
        <v>2000</v>
      </c>
      <c r="D200" s="35">
        <f t="shared" si="13"/>
        <v>2000</v>
      </c>
      <c r="E200" s="35">
        <f t="shared" si="14"/>
        <v>0</v>
      </c>
      <c r="F200" s="35">
        <f t="shared" si="14"/>
        <v>0</v>
      </c>
      <c r="G200" s="27">
        <f t="shared" si="9"/>
        <v>0</v>
      </c>
      <c r="H200" s="30">
        <f t="shared" si="10"/>
        <v>2000</v>
      </c>
    </row>
    <row r="201" spans="1:8" ht="12.75">
      <c r="A201" s="3" t="s">
        <v>116</v>
      </c>
      <c r="B201" s="3" t="s">
        <v>229</v>
      </c>
      <c r="C201" s="35">
        <f t="shared" si="13"/>
        <v>199000</v>
      </c>
      <c r="D201" s="35">
        <f t="shared" si="13"/>
        <v>263115.12</v>
      </c>
      <c r="E201" s="35">
        <f t="shared" si="14"/>
        <v>112930.31</v>
      </c>
      <c r="F201" s="35">
        <f t="shared" si="14"/>
        <v>107990.61</v>
      </c>
      <c r="G201" s="27">
        <f t="shared" si="9"/>
        <v>42.920494268820434</v>
      </c>
      <c r="H201" s="30">
        <f t="shared" si="10"/>
        <v>150184.81</v>
      </c>
    </row>
    <row r="202" spans="1:8" ht="25.5">
      <c r="A202" s="13" t="s">
        <v>119</v>
      </c>
      <c r="B202" s="3" t="s">
        <v>230</v>
      </c>
      <c r="C202" s="35">
        <f t="shared" si="13"/>
        <v>130000</v>
      </c>
      <c r="D202" s="35">
        <f t="shared" si="13"/>
        <v>416000.53</v>
      </c>
      <c r="E202" s="35">
        <f t="shared" si="14"/>
        <v>227065.45</v>
      </c>
      <c r="F202" s="35">
        <f t="shared" si="14"/>
        <v>0</v>
      </c>
      <c r="G202" s="27">
        <f t="shared" si="9"/>
        <v>54.5829713245798</v>
      </c>
      <c r="H202" s="30">
        <f t="shared" si="10"/>
        <v>188935.08000000002</v>
      </c>
    </row>
    <row r="203" spans="1:8" ht="25.5">
      <c r="A203" s="13" t="s">
        <v>121</v>
      </c>
      <c r="B203" s="3" t="s">
        <v>231</v>
      </c>
      <c r="C203" s="35">
        <f t="shared" si="13"/>
        <v>42000</v>
      </c>
      <c r="D203" s="35">
        <f>D229+D212</f>
        <v>557512.21</v>
      </c>
      <c r="E203" s="35">
        <f t="shared" si="14"/>
        <v>32679.34</v>
      </c>
      <c r="F203" s="35">
        <f t="shared" si="14"/>
        <v>140058.23</v>
      </c>
      <c r="G203" s="27">
        <f t="shared" si="9"/>
        <v>5.861636644693396</v>
      </c>
      <c r="H203" s="30">
        <f t="shared" si="10"/>
        <v>524832.87</v>
      </c>
    </row>
    <row r="204" spans="1:8" ht="12.75">
      <c r="A204" s="13" t="s">
        <v>376</v>
      </c>
      <c r="B204" s="3" t="s">
        <v>378</v>
      </c>
      <c r="C204" s="35"/>
      <c r="D204" s="35">
        <f>D213</f>
        <v>100000</v>
      </c>
      <c r="E204" s="35">
        <f>E213</f>
        <v>100000</v>
      </c>
      <c r="F204" s="35"/>
      <c r="G204" s="27"/>
      <c r="H204" s="30"/>
    </row>
    <row r="205" spans="1:8" ht="51">
      <c r="A205" s="17" t="s">
        <v>170</v>
      </c>
      <c r="B205" s="3" t="s">
        <v>232</v>
      </c>
      <c r="C205" s="35">
        <f aca="true" t="shared" si="15" ref="C205:E206">C214+C219</f>
        <v>6710000</v>
      </c>
      <c r="D205" s="35">
        <f t="shared" si="15"/>
        <v>6910000</v>
      </c>
      <c r="E205" s="35">
        <f t="shared" si="15"/>
        <v>4081456.51</v>
      </c>
      <c r="F205" s="35">
        <f>F214+F219</f>
        <v>4017107.41</v>
      </c>
      <c r="G205" s="27">
        <f t="shared" si="9"/>
        <v>59.06594081041968</v>
      </c>
      <c r="H205" s="30">
        <f t="shared" si="10"/>
        <v>2828543.49</v>
      </c>
    </row>
    <row r="206" spans="1:8" ht="12.75">
      <c r="A206" s="17" t="s">
        <v>172</v>
      </c>
      <c r="B206" s="3" t="s">
        <v>233</v>
      </c>
      <c r="C206" s="35">
        <f t="shared" si="15"/>
        <v>40000</v>
      </c>
      <c r="D206" s="35">
        <f t="shared" si="15"/>
        <v>240000</v>
      </c>
      <c r="E206" s="35">
        <f t="shared" si="15"/>
        <v>200000</v>
      </c>
      <c r="F206" s="35">
        <f>F215+F220</f>
        <v>48000</v>
      </c>
      <c r="G206" s="27">
        <f t="shared" si="9"/>
        <v>83.33333333333334</v>
      </c>
      <c r="H206" s="30">
        <f t="shared" si="10"/>
        <v>40000</v>
      </c>
    </row>
    <row r="207" spans="1:8" ht="51">
      <c r="A207" s="17" t="s">
        <v>157</v>
      </c>
      <c r="B207" s="3" t="s">
        <v>234</v>
      </c>
      <c r="C207" s="35">
        <f aca="true" t="shared" si="16" ref="C207:E208">C216</f>
        <v>17131521</v>
      </c>
      <c r="D207" s="35">
        <f t="shared" si="16"/>
        <v>14664621.2</v>
      </c>
      <c r="E207" s="35">
        <f t="shared" si="16"/>
        <v>8695349.96</v>
      </c>
      <c r="F207" s="35">
        <f>F216</f>
        <v>9819724.82</v>
      </c>
      <c r="G207" s="27">
        <f t="shared" si="9"/>
        <v>59.29474646095871</v>
      </c>
      <c r="H207" s="30">
        <f t="shared" si="10"/>
        <v>5969271.239999998</v>
      </c>
    </row>
    <row r="208" spans="1:8" ht="12.75">
      <c r="A208" s="17" t="s">
        <v>159</v>
      </c>
      <c r="B208" s="3" t="s">
        <v>235</v>
      </c>
      <c r="C208" s="35">
        <f t="shared" si="16"/>
        <v>700000</v>
      </c>
      <c r="D208" s="35">
        <f t="shared" si="16"/>
        <v>1505000</v>
      </c>
      <c r="E208" s="35">
        <f t="shared" si="16"/>
        <v>100000</v>
      </c>
      <c r="F208" s="35">
        <f>F217</f>
        <v>330236</v>
      </c>
      <c r="G208" s="27">
        <f t="shared" si="9"/>
        <v>6.64451827242525</v>
      </c>
      <c r="H208" s="30">
        <f t="shared" si="10"/>
        <v>1405000</v>
      </c>
    </row>
    <row r="209" spans="1:8" ht="12.75">
      <c r="A209" s="3" t="s">
        <v>125</v>
      </c>
      <c r="B209" s="3" t="s">
        <v>236</v>
      </c>
      <c r="C209" s="35">
        <f>C230</f>
        <v>10000</v>
      </c>
      <c r="D209" s="35">
        <f>D230</f>
        <v>0</v>
      </c>
      <c r="E209" s="35">
        <f>E230</f>
        <v>0</v>
      </c>
      <c r="F209" s="35">
        <f>F230</f>
        <v>17564.23</v>
      </c>
      <c r="G209" s="27" t="e">
        <f t="shared" si="9"/>
        <v>#DIV/0!</v>
      </c>
      <c r="H209" s="30">
        <f t="shared" si="10"/>
        <v>0</v>
      </c>
    </row>
    <row r="210" spans="1:8" ht="12.75">
      <c r="A210" s="3" t="s">
        <v>344</v>
      </c>
      <c r="B210" s="3" t="s">
        <v>346</v>
      </c>
      <c r="C210" s="36"/>
      <c r="D210" s="34">
        <f>D231</f>
        <v>27283.92</v>
      </c>
      <c r="E210" s="34">
        <f>E231</f>
        <v>16547.44</v>
      </c>
      <c r="F210" s="36"/>
      <c r="G210" s="27">
        <f t="shared" si="9"/>
        <v>60.649056293963625</v>
      </c>
      <c r="H210" s="30">
        <f t="shared" si="10"/>
        <v>10736.48</v>
      </c>
    </row>
    <row r="211" spans="1:8" ht="12.75">
      <c r="A211" s="23" t="s">
        <v>67</v>
      </c>
      <c r="B211" s="23" t="s">
        <v>68</v>
      </c>
      <c r="C211" s="31">
        <f>C214+C215+C216+C217</f>
        <v>23711521</v>
      </c>
      <c r="D211" s="31">
        <f>D214+D215+D216+D217+D212+D213</f>
        <v>22549621.2</v>
      </c>
      <c r="E211" s="31">
        <f>E214+E215+E216+E217+E212+E213</f>
        <v>12831446.13</v>
      </c>
      <c r="F211" s="31">
        <f>F214+F215+F216+F217</f>
        <v>13737718.01</v>
      </c>
      <c r="G211" s="28">
        <f t="shared" si="9"/>
        <v>56.90315600512172</v>
      </c>
      <c r="H211" s="33">
        <f t="shared" si="10"/>
        <v>9718175.069999998</v>
      </c>
    </row>
    <row r="212" spans="1:8" ht="25.5">
      <c r="A212" s="13" t="s">
        <v>121</v>
      </c>
      <c r="B212" s="3" t="s">
        <v>341</v>
      </c>
      <c r="C212" s="31"/>
      <c r="D212" s="35"/>
      <c r="E212" s="35"/>
      <c r="F212" s="31"/>
      <c r="G212" s="28"/>
      <c r="H212" s="33"/>
    </row>
    <row r="213" spans="1:8" ht="12.75">
      <c r="A213" s="13" t="s">
        <v>376</v>
      </c>
      <c r="B213" s="3" t="s">
        <v>377</v>
      </c>
      <c r="C213" s="35"/>
      <c r="D213" s="35">
        <v>100000</v>
      </c>
      <c r="E213" s="35">
        <v>100000</v>
      </c>
      <c r="F213" s="31"/>
      <c r="G213" s="28"/>
      <c r="H213" s="33"/>
    </row>
    <row r="214" spans="1:8" ht="51">
      <c r="A214" s="17" t="s">
        <v>170</v>
      </c>
      <c r="B214" s="3" t="s">
        <v>208</v>
      </c>
      <c r="C214" s="3">
        <v>5860000</v>
      </c>
      <c r="D214" s="34">
        <v>6060000</v>
      </c>
      <c r="E214" s="34">
        <v>3736096.17</v>
      </c>
      <c r="F214" s="34">
        <v>3559757.19</v>
      </c>
      <c r="G214" s="27">
        <f>E214/D214*100</f>
        <v>61.65175198019802</v>
      </c>
      <c r="H214" s="30">
        <f>D214-E214</f>
        <v>2323903.83</v>
      </c>
    </row>
    <row r="215" spans="1:8" ht="12.75">
      <c r="A215" s="17" t="s">
        <v>172</v>
      </c>
      <c r="B215" s="3" t="s">
        <v>209</v>
      </c>
      <c r="C215" s="34">
        <v>20000</v>
      </c>
      <c r="D215" s="11">
        <v>220000</v>
      </c>
      <c r="E215" s="11">
        <v>200000</v>
      </c>
      <c r="F215" s="34">
        <v>28000</v>
      </c>
      <c r="G215" s="27">
        <f t="shared" si="9"/>
        <v>90.9090909090909</v>
      </c>
      <c r="H215" s="30">
        <f t="shared" si="10"/>
        <v>20000</v>
      </c>
    </row>
    <row r="216" spans="1:8" ht="51">
      <c r="A216" s="17" t="s">
        <v>157</v>
      </c>
      <c r="B216" s="3" t="s">
        <v>210</v>
      </c>
      <c r="C216" s="34">
        <v>17131521</v>
      </c>
      <c r="D216" s="11">
        <v>14664621.2</v>
      </c>
      <c r="E216" s="3">
        <v>8695349.96</v>
      </c>
      <c r="F216" s="11">
        <v>9819724.82</v>
      </c>
      <c r="G216" s="27">
        <f t="shared" si="9"/>
        <v>59.29474646095871</v>
      </c>
      <c r="H216" s="30">
        <f t="shared" si="10"/>
        <v>5969271.239999998</v>
      </c>
    </row>
    <row r="217" spans="1:8" ht="12.75">
      <c r="A217" s="17" t="s">
        <v>159</v>
      </c>
      <c r="B217" s="3" t="s">
        <v>211</v>
      </c>
      <c r="C217" s="3">
        <v>700000</v>
      </c>
      <c r="D217" s="11">
        <v>1505000</v>
      </c>
      <c r="E217" s="11">
        <v>100000</v>
      </c>
      <c r="F217" s="3">
        <v>330236</v>
      </c>
      <c r="G217" s="27">
        <f t="shared" si="9"/>
        <v>6.64451827242525</v>
      </c>
      <c r="H217" s="30">
        <f t="shared" si="10"/>
        <v>1405000</v>
      </c>
    </row>
    <row r="218" spans="1:8" ht="12.75">
      <c r="A218" s="23" t="s">
        <v>69</v>
      </c>
      <c r="B218" s="23" t="s">
        <v>70</v>
      </c>
      <c r="C218" s="31">
        <f>C219+C220</f>
        <v>870000</v>
      </c>
      <c r="D218" s="31">
        <f>D219+D220</f>
        <v>870000</v>
      </c>
      <c r="E218" s="31">
        <f>E219+E220</f>
        <v>345360.34</v>
      </c>
      <c r="F218" s="31">
        <f>F219+F220</f>
        <v>477350.22</v>
      </c>
      <c r="G218" s="28">
        <f t="shared" si="9"/>
        <v>39.696590804597705</v>
      </c>
      <c r="H218" s="33">
        <f t="shared" si="10"/>
        <v>524639.6599999999</v>
      </c>
    </row>
    <row r="219" spans="1:8" ht="51">
      <c r="A219" s="17" t="s">
        <v>170</v>
      </c>
      <c r="B219" s="3" t="s">
        <v>212</v>
      </c>
      <c r="C219" s="34">
        <v>850000</v>
      </c>
      <c r="D219" s="34">
        <v>850000</v>
      </c>
      <c r="E219" s="34">
        <v>345360.34</v>
      </c>
      <c r="F219" s="34">
        <v>457350.22</v>
      </c>
      <c r="G219" s="27">
        <f t="shared" si="9"/>
        <v>40.63062823529412</v>
      </c>
      <c r="H219" s="30">
        <f t="shared" si="10"/>
        <v>504639.66</v>
      </c>
    </row>
    <row r="220" spans="1:8" ht="12.75">
      <c r="A220" s="17" t="s">
        <v>172</v>
      </c>
      <c r="B220" s="3" t="s">
        <v>213</v>
      </c>
      <c r="C220" s="34">
        <v>20000</v>
      </c>
      <c r="D220" s="34">
        <v>20000</v>
      </c>
      <c r="E220" s="34">
        <v>0</v>
      </c>
      <c r="F220" s="34">
        <v>20000</v>
      </c>
      <c r="G220" s="27">
        <f aca="true" t="shared" si="17" ref="G220:G277">E220/D220*100</f>
        <v>0</v>
      </c>
      <c r="H220" s="30">
        <f aca="true" t="shared" si="18" ref="H220:H277">D220-E220</f>
        <v>20000</v>
      </c>
    </row>
    <row r="221" spans="1:8" ht="25.5">
      <c r="A221" s="24" t="s">
        <v>71</v>
      </c>
      <c r="B221" s="23" t="s">
        <v>72</v>
      </c>
      <c r="C221" s="31">
        <f>C222+C227+C223+C224+C225+C226+C228+C229+C230</f>
        <v>11761000</v>
      </c>
      <c r="D221" s="31">
        <f>D222+D227+D223+D224+D225+D226+D228+D229+D230+D231</f>
        <v>12892416.999999998</v>
      </c>
      <c r="E221" s="31">
        <f>E222+E227+E223+E224+E225+E226+E228+E229+E230+E231</f>
        <v>6794290.9</v>
      </c>
      <c r="F221" s="31">
        <f>F222+F227+F223+F224+F225+F226+F228+F229+F230+F231</f>
        <v>6862623.630000001</v>
      </c>
      <c r="G221" s="28">
        <f t="shared" si="17"/>
        <v>52.699900259198884</v>
      </c>
      <c r="H221" s="33">
        <f t="shared" si="18"/>
        <v>6098126.099999998</v>
      </c>
    </row>
    <row r="222" spans="1:8" ht="12.75">
      <c r="A222" s="17" t="s">
        <v>132</v>
      </c>
      <c r="B222" s="3" t="s">
        <v>214</v>
      </c>
      <c r="C222" s="34">
        <v>8224800</v>
      </c>
      <c r="D222" s="34">
        <v>7827807</v>
      </c>
      <c r="E222" s="34">
        <v>4442939.44</v>
      </c>
      <c r="F222" s="34">
        <v>4557546.95</v>
      </c>
      <c r="G222" s="27">
        <f t="shared" si="17"/>
        <v>56.75841829007793</v>
      </c>
      <c r="H222" s="30">
        <f t="shared" si="18"/>
        <v>3384867.5599999996</v>
      </c>
    </row>
    <row r="223" spans="1:8" ht="25.5">
      <c r="A223" s="17" t="s">
        <v>186</v>
      </c>
      <c r="B223" s="3" t="s">
        <v>215</v>
      </c>
      <c r="C223" s="34">
        <v>3000</v>
      </c>
      <c r="D223" s="34">
        <v>3000</v>
      </c>
      <c r="E223" s="34">
        <v>345</v>
      </c>
      <c r="F223" s="34">
        <v>291.21</v>
      </c>
      <c r="G223" s="27">
        <f t="shared" si="17"/>
        <v>11.5</v>
      </c>
      <c r="H223" s="30">
        <f t="shared" si="18"/>
        <v>2655</v>
      </c>
    </row>
    <row r="224" spans="1:8" ht="38.25">
      <c r="A224" s="17" t="s">
        <v>188</v>
      </c>
      <c r="B224" s="3" t="s">
        <v>216</v>
      </c>
      <c r="C224" s="34">
        <v>2475200</v>
      </c>
      <c r="D224" s="34">
        <v>3013030.02</v>
      </c>
      <c r="E224" s="34">
        <v>1519202.68</v>
      </c>
      <c r="F224" s="34">
        <v>1672510.01</v>
      </c>
      <c r="G224" s="27">
        <f t="shared" si="17"/>
        <v>50.42109338160527</v>
      </c>
      <c r="H224" s="30">
        <f t="shared" si="18"/>
        <v>1493827.34</v>
      </c>
    </row>
    <row r="225" spans="1:8" ht="12.75">
      <c r="A225" s="3" t="s">
        <v>114</v>
      </c>
      <c r="B225" s="3" t="s">
        <v>217</v>
      </c>
      <c r="C225" s="34">
        <v>675000</v>
      </c>
      <c r="D225" s="34">
        <v>782668.2</v>
      </c>
      <c r="E225" s="34">
        <v>442581.24</v>
      </c>
      <c r="F225" s="34">
        <v>366662.39</v>
      </c>
      <c r="G225" s="27">
        <f t="shared" si="17"/>
        <v>56.54774781957413</v>
      </c>
      <c r="H225" s="30">
        <f t="shared" si="18"/>
        <v>340086.95999999996</v>
      </c>
    </row>
    <row r="226" spans="1:8" ht="38.25">
      <c r="A226" s="17" t="s">
        <v>220</v>
      </c>
      <c r="B226" s="3" t="s">
        <v>219</v>
      </c>
      <c r="C226" s="34">
        <v>2000</v>
      </c>
      <c r="D226" s="34">
        <v>2000</v>
      </c>
      <c r="E226" s="34">
        <v>0</v>
      </c>
      <c r="F226" s="34">
        <v>0</v>
      </c>
      <c r="G226" s="27">
        <f t="shared" si="17"/>
        <v>0</v>
      </c>
      <c r="H226" s="30">
        <f t="shared" si="18"/>
        <v>2000</v>
      </c>
    </row>
    <row r="227" spans="1:8" ht="12.75">
      <c r="A227" s="3" t="s">
        <v>116</v>
      </c>
      <c r="B227" s="3" t="s">
        <v>218</v>
      </c>
      <c r="C227" s="34">
        <v>199000</v>
      </c>
      <c r="D227" s="34">
        <v>263115.12</v>
      </c>
      <c r="E227" s="34">
        <v>112930.31</v>
      </c>
      <c r="F227" s="34">
        <v>107990.61</v>
      </c>
      <c r="G227" s="27">
        <f t="shared" si="17"/>
        <v>42.920494268820434</v>
      </c>
      <c r="H227" s="30">
        <f t="shared" si="18"/>
        <v>150184.81</v>
      </c>
    </row>
    <row r="228" spans="1:8" ht="25.5">
      <c r="A228" s="13" t="s">
        <v>119</v>
      </c>
      <c r="B228" s="3" t="s">
        <v>221</v>
      </c>
      <c r="C228" s="3">
        <v>130000</v>
      </c>
      <c r="D228" s="34">
        <v>416000.53</v>
      </c>
      <c r="E228" s="34">
        <v>227065.45</v>
      </c>
      <c r="F228" s="34">
        <v>0</v>
      </c>
      <c r="G228" s="27">
        <f t="shared" si="17"/>
        <v>54.5829713245798</v>
      </c>
      <c r="H228" s="30">
        <f t="shared" si="18"/>
        <v>188935.08000000002</v>
      </c>
    </row>
    <row r="229" spans="1:8" ht="25.5">
      <c r="A229" s="13" t="s">
        <v>121</v>
      </c>
      <c r="B229" s="3" t="s">
        <v>222</v>
      </c>
      <c r="C229" s="3">
        <v>42000</v>
      </c>
      <c r="D229" s="34">
        <v>557512.21</v>
      </c>
      <c r="E229" s="34">
        <v>32679.34</v>
      </c>
      <c r="F229" s="34">
        <v>140058.23</v>
      </c>
      <c r="G229" s="27">
        <f t="shared" si="17"/>
        <v>5.861636644693396</v>
      </c>
      <c r="H229" s="30">
        <f t="shared" si="18"/>
        <v>524832.87</v>
      </c>
    </row>
    <row r="230" spans="1:8" ht="12.75">
      <c r="A230" s="3" t="s">
        <v>125</v>
      </c>
      <c r="B230" s="3" t="s">
        <v>223</v>
      </c>
      <c r="C230" s="3">
        <v>10000</v>
      </c>
      <c r="D230" s="34"/>
      <c r="E230" s="34"/>
      <c r="F230" s="34">
        <v>17564.23</v>
      </c>
      <c r="G230" s="27" t="e">
        <f t="shared" si="17"/>
        <v>#DIV/0!</v>
      </c>
      <c r="H230" s="30">
        <f t="shared" si="18"/>
        <v>0</v>
      </c>
    </row>
    <row r="231" spans="1:8" ht="12.75">
      <c r="A231" s="3" t="s">
        <v>344</v>
      </c>
      <c r="B231" s="3" t="s">
        <v>345</v>
      </c>
      <c r="C231" s="3"/>
      <c r="D231" s="34">
        <v>27283.92</v>
      </c>
      <c r="E231" s="34">
        <v>16547.44</v>
      </c>
      <c r="F231" s="34"/>
      <c r="G231" s="27">
        <f t="shared" si="17"/>
        <v>60.649056293963625</v>
      </c>
      <c r="H231" s="30">
        <f t="shared" si="18"/>
        <v>10736.48</v>
      </c>
    </row>
    <row r="232" spans="1:8" ht="12.75">
      <c r="A232" s="1" t="s">
        <v>73</v>
      </c>
      <c r="B232" s="1" t="s">
        <v>74</v>
      </c>
      <c r="C232" s="33">
        <f aca="true" t="shared" si="19" ref="C232:F233">C233</f>
        <v>80000</v>
      </c>
      <c r="D232" s="33">
        <f t="shared" si="19"/>
        <v>1211940</v>
      </c>
      <c r="E232" s="33">
        <f t="shared" si="19"/>
        <v>26000</v>
      </c>
      <c r="F232" s="33">
        <f t="shared" si="19"/>
        <v>16000</v>
      </c>
      <c r="G232" s="28">
        <f t="shared" si="17"/>
        <v>2.1453207254484545</v>
      </c>
      <c r="H232" s="33">
        <f t="shared" si="18"/>
        <v>1185940</v>
      </c>
    </row>
    <row r="233" spans="1:8" ht="12.75">
      <c r="A233" s="23" t="s">
        <v>75</v>
      </c>
      <c r="B233" s="23" t="s">
        <v>76</v>
      </c>
      <c r="C233" s="31">
        <f t="shared" si="19"/>
        <v>80000</v>
      </c>
      <c r="D233" s="31">
        <f>D234+D235</f>
        <v>1211940</v>
      </c>
      <c r="E233" s="31">
        <f t="shared" si="19"/>
        <v>26000</v>
      </c>
      <c r="F233" s="31">
        <f t="shared" si="19"/>
        <v>16000</v>
      </c>
      <c r="G233" s="28">
        <f t="shared" si="17"/>
        <v>2.1453207254484545</v>
      </c>
      <c r="H233" s="33">
        <f t="shared" si="18"/>
        <v>1185940</v>
      </c>
    </row>
    <row r="234" spans="1:8" ht="25.5">
      <c r="A234" s="13" t="s">
        <v>121</v>
      </c>
      <c r="B234" s="3" t="s">
        <v>237</v>
      </c>
      <c r="C234" s="36">
        <v>80000</v>
      </c>
      <c r="D234" s="35">
        <v>811940</v>
      </c>
      <c r="E234" s="35">
        <v>26000</v>
      </c>
      <c r="F234" s="34">
        <v>16000</v>
      </c>
      <c r="G234" s="27">
        <f>E234/D234*100</f>
        <v>3.202207059634948</v>
      </c>
      <c r="H234" s="30">
        <f>D234-E234</f>
        <v>785940</v>
      </c>
    </row>
    <row r="235" spans="1:8" ht="38.25">
      <c r="A235" s="17" t="s">
        <v>164</v>
      </c>
      <c r="B235" s="3" t="s">
        <v>360</v>
      </c>
      <c r="C235" s="36"/>
      <c r="D235" s="35">
        <v>400000</v>
      </c>
      <c r="E235" s="35"/>
      <c r="F235" s="35"/>
      <c r="G235" s="27"/>
      <c r="H235" s="30"/>
    </row>
    <row r="236" spans="1:8" ht="12.75">
      <c r="A236" s="1" t="s">
        <v>77</v>
      </c>
      <c r="B236" s="1" t="s">
        <v>78</v>
      </c>
      <c r="C236" s="33">
        <f>C237+C239+C240+C238+C241+C242</f>
        <v>33259945</v>
      </c>
      <c r="D236" s="33">
        <f>D237+D239+D240+D238+D241+D242+D244+D243</f>
        <v>43346182.6</v>
      </c>
      <c r="E236" s="33">
        <f>E237+E239+E240+E238+E241+E242+E244+E243</f>
        <v>15632939.320000002</v>
      </c>
      <c r="F236" s="33">
        <f>F237+F239+F240+F238+F241+F242</f>
        <v>16651510.03</v>
      </c>
      <c r="G236" s="28">
        <f t="shared" si="17"/>
        <v>36.065319671310576</v>
      </c>
      <c r="H236" s="33">
        <f t="shared" si="18"/>
        <v>27713243.28</v>
      </c>
    </row>
    <row r="237" spans="1:8" ht="12.75">
      <c r="A237" s="17" t="s">
        <v>238</v>
      </c>
      <c r="B237" s="3" t="s">
        <v>250</v>
      </c>
      <c r="C237" s="35">
        <f>C246</f>
        <v>1015845</v>
      </c>
      <c r="D237" s="35">
        <f>D246</f>
        <v>1094782.6</v>
      </c>
      <c r="E237" s="35">
        <f>E246</f>
        <v>505428.68</v>
      </c>
      <c r="F237" s="35">
        <f>F246</f>
        <v>369820.55</v>
      </c>
      <c r="G237" s="27">
        <f t="shared" si="17"/>
        <v>46.16703626820521</v>
      </c>
      <c r="H237" s="30">
        <f t="shared" si="18"/>
        <v>589353.9200000002</v>
      </c>
    </row>
    <row r="238" spans="1:8" ht="25.5">
      <c r="A238" s="17" t="s">
        <v>244</v>
      </c>
      <c r="B238" s="3" t="s">
        <v>251</v>
      </c>
      <c r="C238" s="35">
        <f>C253</f>
        <v>10669100</v>
      </c>
      <c r="D238" s="35">
        <f>D253</f>
        <v>10669100</v>
      </c>
      <c r="E238" s="35">
        <f>E253</f>
        <v>5025612.48</v>
      </c>
      <c r="F238" s="35">
        <f>F253</f>
        <v>5149373.38</v>
      </c>
      <c r="G238" s="27">
        <f>E238/D238*100</f>
        <v>47.104371315293704</v>
      </c>
      <c r="H238" s="30">
        <f>D238-E238</f>
        <v>5643487.52</v>
      </c>
    </row>
    <row r="239" spans="1:8" ht="38.25">
      <c r="A239" s="17" t="s">
        <v>240</v>
      </c>
      <c r="B239" s="3" t="s">
        <v>252</v>
      </c>
      <c r="C239" s="35">
        <f aca="true" t="shared" si="20" ref="C239:E240">C248</f>
        <v>11402100</v>
      </c>
      <c r="D239" s="35">
        <f t="shared" si="20"/>
        <v>11632100</v>
      </c>
      <c r="E239" s="35">
        <f t="shared" si="20"/>
        <v>6917437.14</v>
      </c>
      <c r="F239" s="35">
        <f>F248</f>
        <v>7623827.25</v>
      </c>
      <c r="G239" s="27">
        <f t="shared" si="17"/>
        <v>59.46851505747027</v>
      </c>
      <c r="H239" s="30">
        <f t="shared" si="18"/>
        <v>4714662.86</v>
      </c>
    </row>
    <row r="240" spans="1:8" ht="12.75">
      <c r="A240" s="3" t="s">
        <v>242</v>
      </c>
      <c r="B240" s="3" t="s">
        <v>253</v>
      </c>
      <c r="C240" s="35">
        <f t="shared" si="20"/>
        <v>5063200</v>
      </c>
      <c r="D240" s="35">
        <f t="shared" si="20"/>
        <v>8323700</v>
      </c>
      <c r="E240" s="35">
        <f t="shared" si="20"/>
        <v>0</v>
      </c>
      <c r="F240" s="35">
        <f>F249</f>
        <v>0</v>
      </c>
      <c r="G240" s="27">
        <f t="shared" si="17"/>
        <v>0</v>
      </c>
      <c r="H240" s="30">
        <f t="shared" si="18"/>
        <v>8323700</v>
      </c>
    </row>
    <row r="241" spans="1:8" ht="25.5">
      <c r="A241" s="17" t="s">
        <v>246</v>
      </c>
      <c r="B241" s="3" t="s">
        <v>254</v>
      </c>
      <c r="C241" s="35">
        <f aca="true" t="shared" si="21" ref="C241:E242">C254</f>
        <v>1384200</v>
      </c>
      <c r="D241" s="35">
        <f t="shared" si="21"/>
        <v>1544200</v>
      </c>
      <c r="E241" s="35">
        <f t="shared" si="21"/>
        <v>1451607.3</v>
      </c>
      <c r="F241" s="35">
        <f>F254</f>
        <v>1622526</v>
      </c>
      <c r="G241" s="27">
        <f t="shared" si="17"/>
        <v>94.003840176143</v>
      </c>
      <c r="H241" s="30">
        <f t="shared" si="18"/>
        <v>92592.69999999995</v>
      </c>
    </row>
    <row r="242" spans="1:8" ht="12.75">
      <c r="A242" s="3" t="s">
        <v>248</v>
      </c>
      <c r="B242" s="3" t="s">
        <v>255</v>
      </c>
      <c r="C242" s="35">
        <f t="shared" si="21"/>
        <v>3725500</v>
      </c>
      <c r="D242" s="35">
        <f t="shared" si="21"/>
        <v>3725500</v>
      </c>
      <c r="E242" s="35">
        <f t="shared" si="21"/>
        <v>1732853.72</v>
      </c>
      <c r="F242" s="35">
        <f>F255</f>
        <v>1885962.85</v>
      </c>
      <c r="G242" s="27">
        <f t="shared" si="17"/>
        <v>46.513319554422225</v>
      </c>
      <c r="H242" s="30">
        <f t="shared" si="18"/>
        <v>1992646.28</v>
      </c>
    </row>
    <row r="243" spans="1:8" ht="12.75">
      <c r="A243" s="5" t="s">
        <v>151</v>
      </c>
      <c r="B243" s="3" t="s">
        <v>385</v>
      </c>
      <c r="C243" s="3"/>
      <c r="D243" s="34">
        <f>D250</f>
        <v>6256800</v>
      </c>
      <c r="E243" s="34">
        <f>E250</f>
        <v>0</v>
      </c>
      <c r="F243" s="35"/>
      <c r="G243" s="27"/>
      <c r="H243" s="30"/>
    </row>
    <row r="244" spans="1:8" ht="12.75">
      <c r="A244" s="3" t="s">
        <v>379</v>
      </c>
      <c r="B244" s="3" t="s">
        <v>380</v>
      </c>
      <c r="C244" s="3"/>
      <c r="D244" s="34">
        <f>D251</f>
        <v>100000</v>
      </c>
      <c r="E244" s="34">
        <f>E251</f>
        <v>0</v>
      </c>
      <c r="F244" s="35"/>
      <c r="G244" s="27"/>
      <c r="H244" s="30"/>
    </row>
    <row r="245" spans="1:8" ht="12.75">
      <c r="A245" s="23" t="s">
        <v>79</v>
      </c>
      <c r="B245" s="23" t="s">
        <v>80</v>
      </c>
      <c r="C245" s="31">
        <f>C246</f>
        <v>1015845</v>
      </c>
      <c r="D245" s="31">
        <f>D246</f>
        <v>1094782.6</v>
      </c>
      <c r="E245" s="31">
        <f>E246</f>
        <v>505428.68</v>
      </c>
      <c r="F245" s="31">
        <f>F246</f>
        <v>369820.55</v>
      </c>
      <c r="G245" s="28">
        <f t="shared" si="17"/>
        <v>46.16703626820521</v>
      </c>
      <c r="H245" s="33">
        <f t="shared" si="18"/>
        <v>589353.9200000002</v>
      </c>
    </row>
    <row r="246" spans="1:8" ht="12.75">
      <c r="A246" s="17" t="s">
        <v>238</v>
      </c>
      <c r="B246" s="3" t="s">
        <v>239</v>
      </c>
      <c r="C246" s="3">
        <v>1015845</v>
      </c>
      <c r="D246" s="34">
        <v>1094782.6</v>
      </c>
      <c r="E246" s="34">
        <v>505428.68</v>
      </c>
      <c r="F246" s="34">
        <v>369820.55</v>
      </c>
      <c r="G246" s="27">
        <f t="shared" si="17"/>
        <v>46.16703626820521</v>
      </c>
      <c r="H246" s="30">
        <f t="shared" si="18"/>
        <v>589353.9200000002</v>
      </c>
    </row>
    <row r="247" spans="1:8" ht="12.75">
      <c r="A247" s="23" t="s">
        <v>81</v>
      </c>
      <c r="B247" s="23" t="s">
        <v>82</v>
      </c>
      <c r="C247" s="31">
        <f>C249+C248</f>
        <v>16465300</v>
      </c>
      <c r="D247" s="31">
        <f>D249+D248+D251+D250</f>
        <v>26312600</v>
      </c>
      <c r="E247" s="31">
        <f>E249+E248+E251</f>
        <v>6917437.14</v>
      </c>
      <c r="F247" s="31">
        <f>F249+F248</f>
        <v>7623827.25</v>
      </c>
      <c r="G247" s="28">
        <f t="shared" si="17"/>
        <v>26.28944741302646</v>
      </c>
      <c r="H247" s="33">
        <f t="shared" si="18"/>
        <v>19395162.86</v>
      </c>
    </row>
    <row r="248" spans="1:8" ht="38.25">
      <c r="A248" s="17" t="s">
        <v>240</v>
      </c>
      <c r="B248" s="3" t="s">
        <v>241</v>
      </c>
      <c r="C248" s="35">
        <v>11402100</v>
      </c>
      <c r="D248" s="35">
        <v>11632100</v>
      </c>
      <c r="E248" s="35">
        <v>6917437.14</v>
      </c>
      <c r="F248" s="34">
        <v>7623827.25</v>
      </c>
      <c r="G248" s="27">
        <f>E248/D248*100</f>
        <v>59.46851505747027</v>
      </c>
      <c r="H248" s="30">
        <f>D248-E248</f>
        <v>4714662.86</v>
      </c>
    </row>
    <row r="249" spans="1:8" ht="12.75">
      <c r="A249" s="3" t="s">
        <v>242</v>
      </c>
      <c r="B249" s="3" t="s">
        <v>243</v>
      </c>
      <c r="C249" s="3">
        <v>5063200</v>
      </c>
      <c r="D249" s="34">
        <v>8323700</v>
      </c>
      <c r="E249" s="34">
        <v>0</v>
      </c>
      <c r="F249" s="34">
        <v>0</v>
      </c>
      <c r="G249" s="27">
        <f t="shared" si="17"/>
        <v>0</v>
      </c>
      <c r="H249" s="30">
        <f t="shared" si="18"/>
        <v>8323700</v>
      </c>
    </row>
    <row r="250" spans="1:8" ht="12.75">
      <c r="A250" s="5" t="s">
        <v>151</v>
      </c>
      <c r="B250" s="3" t="s">
        <v>384</v>
      </c>
      <c r="C250" s="3"/>
      <c r="D250" s="34">
        <v>6256800</v>
      </c>
      <c r="E250" s="34"/>
      <c r="F250" s="34"/>
      <c r="G250" s="27"/>
      <c r="H250" s="30"/>
    </row>
    <row r="251" spans="1:8" ht="12.75">
      <c r="A251" s="3" t="s">
        <v>379</v>
      </c>
      <c r="B251" s="3" t="s">
        <v>380</v>
      </c>
      <c r="C251" s="3"/>
      <c r="D251" s="34">
        <v>100000</v>
      </c>
      <c r="E251" s="34"/>
      <c r="F251" s="34"/>
      <c r="G251" s="27"/>
      <c r="H251" s="30"/>
    </row>
    <row r="252" spans="1:8" ht="12.75">
      <c r="A252" s="23" t="s">
        <v>83</v>
      </c>
      <c r="B252" s="23" t="s">
        <v>84</v>
      </c>
      <c r="C252" s="31">
        <f>C253+C254+C255</f>
        <v>15778800</v>
      </c>
      <c r="D252" s="31">
        <f>D253+D254+D255</f>
        <v>15938800</v>
      </c>
      <c r="E252" s="31">
        <f>E253+E254+E255</f>
        <v>8210073.5</v>
      </c>
      <c r="F252" s="31">
        <f>F253+F254+F255</f>
        <v>8657862.23</v>
      </c>
      <c r="G252" s="28">
        <f t="shared" si="17"/>
        <v>51.50998506788466</v>
      </c>
      <c r="H252" s="33">
        <f t="shared" si="18"/>
        <v>7728726.5</v>
      </c>
    </row>
    <row r="253" spans="1:8" ht="25.5">
      <c r="A253" s="17" t="s">
        <v>244</v>
      </c>
      <c r="B253" s="3" t="s">
        <v>245</v>
      </c>
      <c r="C253" s="34">
        <v>10669100</v>
      </c>
      <c r="D253" s="34">
        <v>10669100</v>
      </c>
      <c r="E253" s="34">
        <v>5025612.48</v>
      </c>
      <c r="F253" s="34">
        <v>5149373.38</v>
      </c>
      <c r="G253" s="27">
        <f t="shared" si="17"/>
        <v>47.104371315293704</v>
      </c>
      <c r="H253" s="30">
        <f t="shared" si="18"/>
        <v>5643487.52</v>
      </c>
    </row>
    <row r="254" spans="1:8" ht="25.5">
      <c r="A254" s="17" t="s">
        <v>246</v>
      </c>
      <c r="B254" s="3" t="s">
        <v>247</v>
      </c>
      <c r="C254" s="34">
        <v>1384200</v>
      </c>
      <c r="D254" s="34">
        <v>1544200</v>
      </c>
      <c r="E254" s="34">
        <v>1451607.3</v>
      </c>
      <c r="F254" s="34">
        <v>1622526</v>
      </c>
      <c r="G254" s="27">
        <f t="shared" si="17"/>
        <v>94.003840176143</v>
      </c>
      <c r="H254" s="30">
        <f t="shared" si="18"/>
        <v>92592.69999999995</v>
      </c>
    </row>
    <row r="255" spans="1:8" ht="12.75">
      <c r="A255" s="3" t="s">
        <v>248</v>
      </c>
      <c r="B255" s="3" t="s">
        <v>249</v>
      </c>
      <c r="C255" s="3">
        <v>3725500</v>
      </c>
      <c r="D255" s="34">
        <v>3725500</v>
      </c>
      <c r="E255" s="34">
        <v>1732853.72</v>
      </c>
      <c r="F255" s="34">
        <v>1885962.85</v>
      </c>
      <c r="G255" s="27">
        <f t="shared" si="17"/>
        <v>46.513319554422225</v>
      </c>
      <c r="H255" s="30">
        <f t="shared" si="18"/>
        <v>1992646.28</v>
      </c>
    </row>
    <row r="256" spans="1:8" ht="12.75">
      <c r="A256" s="1" t="s">
        <v>85</v>
      </c>
      <c r="B256" s="1" t="s">
        <v>86</v>
      </c>
      <c r="C256" s="33">
        <f>C257+C261+C263+C258+C259+C260</f>
        <v>7870000</v>
      </c>
      <c r="D256" s="33">
        <f>D257+D261+D263+D258+D259+D260+D262</f>
        <v>7949585.66</v>
      </c>
      <c r="E256" s="33">
        <f>E257+E261+E263+E258+E259+E260+E262</f>
        <v>4321172.8100000005</v>
      </c>
      <c r="F256" s="33">
        <f>F257+F261+F263+F258+F259+F260+F262</f>
        <v>3629522.35</v>
      </c>
      <c r="G256" s="28">
        <f t="shared" si="17"/>
        <v>54.3572079705095</v>
      </c>
      <c r="H256" s="33">
        <f t="shared" si="18"/>
        <v>3628412.8499999996</v>
      </c>
    </row>
    <row r="257" spans="1:8" ht="12.75">
      <c r="A257" s="3" t="s">
        <v>114</v>
      </c>
      <c r="B257" s="3" t="s">
        <v>279</v>
      </c>
      <c r="C257" s="35">
        <f aca="true" t="shared" si="22" ref="C257:E259">C271</f>
        <v>744000</v>
      </c>
      <c r="D257" s="35">
        <f t="shared" si="22"/>
        <v>744000</v>
      </c>
      <c r="E257" s="35">
        <f t="shared" si="22"/>
        <v>309999.27</v>
      </c>
      <c r="F257" s="35">
        <f>F271</f>
        <v>379077.69</v>
      </c>
      <c r="G257" s="27">
        <f t="shared" si="17"/>
        <v>41.6665685483871</v>
      </c>
      <c r="H257" s="30">
        <f t="shared" si="18"/>
        <v>434000.73</v>
      </c>
    </row>
    <row r="258" spans="1:8" ht="38.25">
      <c r="A258" s="17" t="s">
        <v>220</v>
      </c>
      <c r="B258" s="3" t="s">
        <v>280</v>
      </c>
      <c r="C258" s="35">
        <f t="shared" si="22"/>
        <v>2000</v>
      </c>
      <c r="D258" s="35">
        <f t="shared" si="22"/>
        <v>2000</v>
      </c>
      <c r="E258" s="35">
        <f t="shared" si="22"/>
        <v>0</v>
      </c>
      <c r="F258" s="35">
        <f>F272</f>
        <v>0</v>
      </c>
      <c r="G258" s="27">
        <f t="shared" si="17"/>
        <v>0</v>
      </c>
      <c r="H258" s="30">
        <f t="shared" si="18"/>
        <v>2000</v>
      </c>
    </row>
    <row r="259" spans="1:8" ht="12.75">
      <c r="A259" s="3" t="s">
        <v>116</v>
      </c>
      <c r="B259" s="3" t="s">
        <v>281</v>
      </c>
      <c r="C259" s="35">
        <f t="shared" si="22"/>
        <v>225000</v>
      </c>
      <c r="D259" s="35">
        <f t="shared" si="22"/>
        <v>225000</v>
      </c>
      <c r="E259" s="35">
        <f t="shared" si="22"/>
        <v>85331</v>
      </c>
      <c r="F259" s="35">
        <f>F273</f>
        <v>151437.5</v>
      </c>
      <c r="G259" s="27">
        <f t="shared" si="17"/>
        <v>37.924888888888894</v>
      </c>
      <c r="H259" s="30">
        <f t="shared" si="18"/>
        <v>139669</v>
      </c>
    </row>
    <row r="260" spans="1:8" ht="25.5">
      <c r="A260" s="13" t="s">
        <v>121</v>
      </c>
      <c r="B260" s="3" t="s">
        <v>282</v>
      </c>
      <c r="C260" s="35">
        <f>C265+C269+C274</f>
        <v>1212000</v>
      </c>
      <c r="D260" s="35">
        <f>D265+D269+D274</f>
        <v>1238700</v>
      </c>
      <c r="E260" s="35">
        <f>E265+E269+E274</f>
        <v>779314.06</v>
      </c>
      <c r="F260" s="35">
        <f>F265+F269+F274</f>
        <v>655618.4</v>
      </c>
      <c r="G260" s="27">
        <f t="shared" si="17"/>
        <v>62.91386614999597</v>
      </c>
      <c r="H260" s="30">
        <f t="shared" si="18"/>
        <v>459385.93999999994</v>
      </c>
    </row>
    <row r="261" spans="1:8" ht="51">
      <c r="A261" s="17" t="s">
        <v>157</v>
      </c>
      <c r="B261" s="3" t="s">
        <v>283</v>
      </c>
      <c r="C261" s="35">
        <f>C266</f>
        <v>5685000</v>
      </c>
      <c r="D261" s="35">
        <f>D266</f>
        <v>5550690.66</v>
      </c>
      <c r="E261" s="35">
        <f>E266</f>
        <v>2964544.85</v>
      </c>
      <c r="F261" s="35">
        <f>F266</f>
        <v>2433386.91</v>
      </c>
      <c r="G261" s="27">
        <f t="shared" si="17"/>
        <v>53.40857618608492</v>
      </c>
      <c r="H261" s="30">
        <f t="shared" si="18"/>
        <v>2586145.81</v>
      </c>
    </row>
    <row r="262" spans="1:8" ht="12.75">
      <c r="A262" s="17" t="s">
        <v>159</v>
      </c>
      <c r="B262" s="3" t="s">
        <v>362</v>
      </c>
      <c r="C262" s="35"/>
      <c r="D262" s="35">
        <f>D267</f>
        <v>187195</v>
      </c>
      <c r="E262" s="35">
        <f>E267</f>
        <v>180195</v>
      </c>
      <c r="F262" s="35">
        <f>F267</f>
        <v>8500</v>
      </c>
      <c r="G262" s="27"/>
      <c r="H262" s="30"/>
    </row>
    <row r="263" spans="1:8" ht="12.75">
      <c r="A263" s="3" t="s">
        <v>125</v>
      </c>
      <c r="B263" s="3" t="s">
        <v>284</v>
      </c>
      <c r="C263" s="35">
        <f>C275</f>
        <v>2000</v>
      </c>
      <c r="D263" s="35">
        <f>D275</f>
        <v>2000</v>
      </c>
      <c r="E263" s="35">
        <f>E275</f>
        <v>1788.63</v>
      </c>
      <c r="F263" s="35">
        <f>F275</f>
        <v>1501.85</v>
      </c>
      <c r="G263" s="27">
        <f t="shared" si="17"/>
        <v>89.43150000000001</v>
      </c>
      <c r="H263" s="30">
        <f t="shared" si="18"/>
        <v>211.3699999999999</v>
      </c>
    </row>
    <row r="264" spans="1:8" ht="12.75">
      <c r="A264" s="23" t="s">
        <v>87</v>
      </c>
      <c r="B264" s="23" t="s">
        <v>88</v>
      </c>
      <c r="C264" s="31">
        <f>C265+C266</f>
        <v>6440000</v>
      </c>
      <c r="D264" s="31">
        <f>D265+D266+D267</f>
        <v>6492885.66</v>
      </c>
      <c r="E264" s="31">
        <f>E265+E266+E267</f>
        <v>3709215.6500000004</v>
      </c>
      <c r="F264" s="31">
        <f>F265+F266+F267</f>
        <v>2862205.23</v>
      </c>
      <c r="G264" s="28">
        <f t="shared" si="17"/>
        <v>57.127382865386856</v>
      </c>
      <c r="H264" s="33">
        <f t="shared" si="18"/>
        <v>2783670.01</v>
      </c>
    </row>
    <row r="265" spans="1:8" ht="25.5">
      <c r="A265" s="13" t="s">
        <v>121</v>
      </c>
      <c r="B265" s="3" t="s">
        <v>256</v>
      </c>
      <c r="C265" s="3">
        <v>755000</v>
      </c>
      <c r="D265" s="34">
        <v>755000</v>
      </c>
      <c r="E265" s="34">
        <v>564475.8</v>
      </c>
      <c r="F265" s="34">
        <v>420318.32</v>
      </c>
      <c r="G265" s="27">
        <f t="shared" si="17"/>
        <v>74.76500662251657</v>
      </c>
      <c r="H265" s="30">
        <f t="shared" si="18"/>
        <v>190524.19999999995</v>
      </c>
    </row>
    <row r="266" spans="1:8" ht="51">
      <c r="A266" s="17" t="s">
        <v>157</v>
      </c>
      <c r="B266" s="3" t="s">
        <v>257</v>
      </c>
      <c r="C266" s="3">
        <v>5685000</v>
      </c>
      <c r="D266" s="34">
        <v>5550690.66</v>
      </c>
      <c r="E266" s="34">
        <v>2964544.85</v>
      </c>
      <c r="F266" s="34">
        <v>2433386.91</v>
      </c>
      <c r="G266" s="27">
        <f t="shared" si="17"/>
        <v>53.40857618608492</v>
      </c>
      <c r="H266" s="30">
        <f t="shared" si="18"/>
        <v>2586145.81</v>
      </c>
    </row>
    <row r="267" spans="1:8" ht="12.75">
      <c r="A267" s="17" t="s">
        <v>159</v>
      </c>
      <c r="B267" s="3" t="s">
        <v>361</v>
      </c>
      <c r="C267" s="3"/>
      <c r="D267" s="34">
        <v>187195</v>
      </c>
      <c r="E267" s="34">
        <v>180195</v>
      </c>
      <c r="F267" s="34">
        <v>8500</v>
      </c>
      <c r="G267" s="27"/>
      <c r="H267" s="30"/>
    </row>
    <row r="268" spans="1:8" ht="12.75">
      <c r="A268" s="23" t="s">
        <v>89</v>
      </c>
      <c r="B268" s="23" t="s">
        <v>90</v>
      </c>
      <c r="C268" s="31">
        <f>C269</f>
        <v>200000</v>
      </c>
      <c r="D268" s="31">
        <f>D269</f>
        <v>200000</v>
      </c>
      <c r="E268" s="31">
        <f>E269</f>
        <v>122165</v>
      </c>
      <c r="F268" s="31">
        <f>F269</f>
        <v>132902.31</v>
      </c>
      <c r="G268" s="28">
        <f t="shared" si="17"/>
        <v>61.082499999999996</v>
      </c>
      <c r="H268" s="33">
        <f t="shared" si="18"/>
        <v>77835</v>
      </c>
    </row>
    <row r="269" spans="1:8" ht="25.5">
      <c r="A269" s="13" t="s">
        <v>121</v>
      </c>
      <c r="B269" s="3" t="s">
        <v>258</v>
      </c>
      <c r="C269" s="3">
        <v>200000</v>
      </c>
      <c r="D269" s="34">
        <v>200000</v>
      </c>
      <c r="E269" s="34">
        <v>122165</v>
      </c>
      <c r="F269" s="34">
        <v>132902.31</v>
      </c>
      <c r="G269" s="27">
        <f>E269/D269*100</f>
        <v>61.082499999999996</v>
      </c>
      <c r="H269" s="30">
        <f>D269-E269</f>
        <v>77835</v>
      </c>
    </row>
    <row r="270" spans="1:8" ht="25.5">
      <c r="A270" s="24" t="s">
        <v>91</v>
      </c>
      <c r="B270" s="23" t="s">
        <v>92</v>
      </c>
      <c r="C270" s="31">
        <f>C271+C275+C272+C273+C274</f>
        <v>1230000</v>
      </c>
      <c r="D270" s="31">
        <f>D271+D275+D272+D273+D274</f>
        <v>1256700</v>
      </c>
      <c r="E270" s="31">
        <f>E271+E275+E272+E273+E274</f>
        <v>489792.16000000003</v>
      </c>
      <c r="F270" s="31">
        <f>F271+F275+F272+F273+F274</f>
        <v>634414.81</v>
      </c>
      <c r="G270" s="28">
        <f t="shared" si="17"/>
        <v>38.97446964271505</v>
      </c>
      <c r="H270" s="33">
        <f t="shared" si="18"/>
        <v>766907.84</v>
      </c>
    </row>
    <row r="271" spans="1:8" ht="12.75">
      <c r="A271" s="3" t="s">
        <v>114</v>
      </c>
      <c r="B271" s="3" t="s">
        <v>259</v>
      </c>
      <c r="C271" s="34">
        <v>744000</v>
      </c>
      <c r="D271" s="34">
        <v>744000</v>
      </c>
      <c r="E271" s="34">
        <v>309999.27</v>
      </c>
      <c r="F271" s="34">
        <v>379077.69</v>
      </c>
      <c r="G271" s="27">
        <f t="shared" si="17"/>
        <v>41.6665685483871</v>
      </c>
      <c r="H271" s="30">
        <f t="shared" si="18"/>
        <v>434000.73</v>
      </c>
    </row>
    <row r="272" spans="1:8" ht="38.25">
      <c r="A272" s="17" t="s">
        <v>220</v>
      </c>
      <c r="B272" s="3" t="s">
        <v>260</v>
      </c>
      <c r="C272" s="34">
        <v>2000</v>
      </c>
      <c r="D272" s="34">
        <v>2000</v>
      </c>
      <c r="E272" s="34">
        <v>0</v>
      </c>
      <c r="F272" s="34">
        <v>0</v>
      </c>
      <c r="G272" s="27">
        <f t="shared" si="17"/>
        <v>0</v>
      </c>
      <c r="H272" s="30">
        <f t="shared" si="18"/>
        <v>2000</v>
      </c>
    </row>
    <row r="273" spans="1:8" ht="12.75">
      <c r="A273" s="3" t="s">
        <v>116</v>
      </c>
      <c r="B273" s="3" t="s">
        <v>261</v>
      </c>
      <c r="C273" s="34">
        <v>225000</v>
      </c>
      <c r="D273" s="34">
        <v>225000</v>
      </c>
      <c r="E273" s="34">
        <v>85331</v>
      </c>
      <c r="F273" s="34">
        <v>151437.5</v>
      </c>
      <c r="G273" s="27">
        <f t="shared" si="17"/>
        <v>37.924888888888894</v>
      </c>
      <c r="H273" s="30">
        <f t="shared" si="18"/>
        <v>139669</v>
      </c>
    </row>
    <row r="274" spans="1:8" ht="25.5">
      <c r="A274" s="13" t="s">
        <v>121</v>
      </c>
      <c r="B274" s="3" t="s">
        <v>262</v>
      </c>
      <c r="C274" s="34">
        <v>257000</v>
      </c>
      <c r="D274" s="34">
        <v>283700</v>
      </c>
      <c r="E274" s="34">
        <v>92673.26</v>
      </c>
      <c r="F274" s="34">
        <v>102397.77</v>
      </c>
      <c r="G274" s="27">
        <f t="shared" si="17"/>
        <v>32.665935847726466</v>
      </c>
      <c r="H274" s="30">
        <f t="shared" si="18"/>
        <v>191026.74</v>
      </c>
    </row>
    <row r="275" spans="1:8" ht="12.75">
      <c r="A275" s="3" t="s">
        <v>125</v>
      </c>
      <c r="B275" s="3" t="s">
        <v>263</v>
      </c>
      <c r="C275" s="34">
        <v>2000</v>
      </c>
      <c r="D275" s="34">
        <v>2000</v>
      </c>
      <c r="E275" s="34">
        <v>1788.63</v>
      </c>
      <c r="F275" s="34">
        <v>1501.85</v>
      </c>
      <c r="G275" s="27">
        <f t="shared" si="17"/>
        <v>89.43150000000001</v>
      </c>
      <c r="H275" s="30">
        <f t="shared" si="18"/>
        <v>211.3699999999999</v>
      </c>
    </row>
    <row r="276" spans="1:8" ht="12.75">
      <c r="A276" s="1" t="s">
        <v>93</v>
      </c>
      <c r="B276" s="1" t="s">
        <v>94</v>
      </c>
      <c r="C276" s="33">
        <f aca="true" t="shared" si="23" ref="C276:F277">C277</f>
        <v>200000</v>
      </c>
      <c r="D276" s="33">
        <f t="shared" si="23"/>
        <v>400000</v>
      </c>
      <c r="E276" s="33">
        <f t="shared" si="23"/>
        <v>300000</v>
      </c>
      <c r="F276" s="33">
        <f t="shared" si="23"/>
        <v>0</v>
      </c>
      <c r="G276" s="28">
        <f t="shared" si="17"/>
        <v>75</v>
      </c>
      <c r="H276" s="33">
        <f t="shared" si="18"/>
        <v>100000</v>
      </c>
    </row>
    <row r="277" spans="1:8" ht="12.75">
      <c r="A277" s="23" t="s">
        <v>95</v>
      </c>
      <c r="B277" s="23" t="s">
        <v>96</v>
      </c>
      <c r="C277" s="31">
        <f t="shared" si="23"/>
        <v>200000</v>
      </c>
      <c r="D277" s="31">
        <f t="shared" si="23"/>
        <v>400000</v>
      </c>
      <c r="E277" s="31">
        <f t="shared" si="23"/>
        <v>300000</v>
      </c>
      <c r="F277" s="31">
        <f t="shared" si="23"/>
        <v>0</v>
      </c>
      <c r="G277" s="28">
        <f t="shared" si="17"/>
        <v>75</v>
      </c>
      <c r="H277" s="33">
        <f t="shared" si="18"/>
        <v>100000</v>
      </c>
    </row>
    <row r="278" spans="1:8" ht="51">
      <c r="A278" s="17" t="s">
        <v>264</v>
      </c>
      <c r="B278" s="3" t="s">
        <v>265</v>
      </c>
      <c r="C278" s="3">
        <v>200000</v>
      </c>
      <c r="D278" s="34">
        <v>400000</v>
      </c>
      <c r="E278" s="34">
        <v>300000</v>
      </c>
      <c r="F278" s="34">
        <v>0</v>
      </c>
      <c r="G278" s="27">
        <f>E278/D278*100</f>
        <v>75</v>
      </c>
      <c r="H278" s="30">
        <f>D278-E278</f>
        <v>100000</v>
      </c>
    </row>
    <row r="279" spans="1:8" ht="51">
      <c r="A279" s="14" t="s">
        <v>97</v>
      </c>
      <c r="B279" s="1" t="s">
        <v>98</v>
      </c>
      <c r="C279" s="33">
        <f aca="true" t="shared" si="24" ref="C279:F280">C280</f>
        <v>31805000</v>
      </c>
      <c r="D279" s="33">
        <f>D280+D283</f>
        <v>33769100</v>
      </c>
      <c r="E279" s="33">
        <f>E280+E283</f>
        <v>15802000</v>
      </c>
      <c r="F279" s="33">
        <f>F280+F283</f>
        <v>17202000</v>
      </c>
      <c r="G279" s="28">
        <f>E279/D279*100</f>
        <v>46.7942586565825</v>
      </c>
      <c r="H279" s="33">
        <f>D279-E279</f>
        <v>17967100</v>
      </c>
    </row>
    <row r="280" spans="1:8" ht="38.25">
      <c r="A280" s="14" t="s">
        <v>99</v>
      </c>
      <c r="B280" s="1" t="s">
        <v>100</v>
      </c>
      <c r="C280" s="33">
        <f t="shared" si="24"/>
        <v>31805000</v>
      </c>
      <c r="D280" s="33">
        <f t="shared" si="24"/>
        <v>31805000</v>
      </c>
      <c r="E280" s="33">
        <f t="shared" si="24"/>
        <v>15802000</v>
      </c>
      <c r="F280" s="33">
        <f t="shared" si="24"/>
        <v>16872000</v>
      </c>
      <c r="G280" s="28">
        <f>E280/D280*100</f>
        <v>49.68401194780695</v>
      </c>
      <c r="H280" s="33">
        <f>D280-E280</f>
        <v>16003000</v>
      </c>
    </row>
    <row r="281" spans="1:8" ht="25.5">
      <c r="A281" s="22" t="s">
        <v>266</v>
      </c>
      <c r="B281" s="3" t="s">
        <v>267</v>
      </c>
      <c r="C281" s="34">
        <v>31805000</v>
      </c>
      <c r="D281" s="34">
        <v>31805000</v>
      </c>
      <c r="E281" s="34">
        <v>15802000</v>
      </c>
      <c r="F281" s="34">
        <v>16872000</v>
      </c>
      <c r="G281" s="27">
        <f>E281/D281*100</f>
        <v>49.68401194780695</v>
      </c>
      <c r="H281" s="30">
        <f>D281-E281</f>
        <v>16003000</v>
      </c>
    </row>
    <row r="282" spans="1:8" s="4" customFormat="1" ht="12.75">
      <c r="A282" s="14" t="s">
        <v>110</v>
      </c>
      <c r="B282" s="1" t="s">
        <v>111</v>
      </c>
      <c r="C282" s="33"/>
      <c r="D282" s="33"/>
      <c r="E282" s="33"/>
      <c r="F282" s="33"/>
      <c r="G282" s="28"/>
      <c r="H282" s="33"/>
    </row>
    <row r="283" spans="1:8" s="4" customFormat="1" ht="12.75">
      <c r="A283" s="14" t="s">
        <v>106</v>
      </c>
      <c r="B283" s="1" t="s">
        <v>383</v>
      </c>
      <c r="C283" s="1"/>
      <c r="D283" s="33">
        <v>1964100</v>
      </c>
      <c r="E283" s="33"/>
      <c r="F283" s="33">
        <v>330000</v>
      </c>
      <c r="G283" s="28"/>
      <c r="H283" s="33"/>
    </row>
    <row r="284" spans="1:8" ht="12.75">
      <c r="A284" s="17" t="s">
        <v>101</v>
      </c>
      <c r="B284" s="3"/>
      <c r="C284" s="3">
        <v>0</v>
      </c>
      <c r="D284" s="3">
        <v>-1795375.08</v>
      </c>
      <c r="E284" s="11">
        <v>5315388.3</v>
      </c>
      <c r="F284" s="11">
        <v>1001441.6</v>
      </c>
      <c r="G284" s="3"/>
      <c r="H284" s="3"/>
    </row>
    <row r="285" ht="12.75">
      <c r="D285" t="s">
        <v>103</v>
      </c>
    </row>
    <row r="286" spans="1:7" ht="15">
      <c r="A286" s="37" t="s">
        <v>104</v>
      </c>
      <c r="G286" s="37" t="s">
        <v>105</v>
      </c>
    </row>
    <row r="287" ht="12.75">
      <c r="F287" t="s">
        <v>103</v>
      </c>
    </row>
    <row r="289" ht="12.75">
      <c r="D289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2016-07-14T11:06:58Z</cp:lastPrinted>
  <dcterms:created xsi:type="dcterms:W3CDTF">2005-05-20T13:40:13Z</dcterms:created>
  <dcterms:modified xsi:type="dcterms:W3CDTF">2016-07-14T12:12:26Z</dcterms:modified>
  <cp:category/>
  <cp:version/>
  <cp:contentType/>
  <cp:contentStatus/>
</cp:coreProperties>
</file>