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январь" sheetId="1" r:id="rId1"/>
    <sheet name="февраль" sheetId="2" r:id="rId2"/>
    <sheet name="март" sheetId="3" r:id="rId3"/>
  </sheets>
  <calcPr calcId="152511"/>
</workbook>
</file>

<file path=xl/calcChain.xml><?xml version="1.0" encoding="utf-8"?>
<calcChain xmlns="http://schemas.openxmlformats.org/spreadsheetml/2006/main">
  <c r="E150" i="3" l="1"/>
  <c r="H150" i="3" s="1"/>
  <c r="H90" i="3"/>
  <c r="G90" i="3"/>
  <c r="E88" i="3"/>
  <c r="D88" i="3"/>
  <c r="D67" i="3" s="1"/>
  <c r="H73" i="3"/>
  <c r="G73" i="3"/>
  <c r="E71" i="3"/>
  <c r="D71" i="3"/>
  <c r="E68" i="3"/>
  <c r="D68" i="3"/>
  <c r="H70" i="3"/>
  <c r="G70" i="3"/>
  <c r="E154" i="3"/>
  <c r="H154" i="3" s="1"/>
  <c r="H153" i="3"/>
  <c r="F152" i="3"/>
  <c r="E152" i="3"/>
  <c r="H152" i="3" s="1"/>
  <c r="H149" i="3"/>
  <c r="H148" i="3"/>
  <c r="G148" i="3"/>
  <c r="H147" i="3"/>
  <c r="G147" i="3"/>
  <c r="H146" i="3"/>
  <c r="G146" i="3"/>
  <c r="F145" i="3"/>
  <c r="E145" i="3"/>
  <c r="H145" i="3" s="1"/>
  <c r="D145" i="3"/>
  <c r="C145" i="3"/>
  <c r="H144" i="3"/>
  <c r="G144" i="3"/>
  <c r="F143" i="3"/>
  <c r="E143" i="3"/>
  <c r="H143" i="3" s="1"/>
  <c r="D143" i="3"/>
  <c r="C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F123" i="3"/>
  <c r="E123" i="3"/>
  <c r="G123" i="3" s="1"/>
  <c r="D123" i="3"/>
  <c r="D122" i="3" s="1"/>
  <c r="C123" i="3"/>
  <c r="C122" i="3" s="1"/>
  <c r="F122" i="3"/>
  <c r="H121" i="3"/>
  <c r="H120" i="3"/>
  <c r="H119" i="3"/>
  <c r="H118" i="3"/>
  <c r="H117" i="3"/>
  <c r="G117" i="3"/>
  <c r="H116" i="3"/>
  <c r="G116" i="3"/>
  <c r="H115" i="3"/>
  <c r="G115" i="3"/>
  <c r="H114" i="3"/>
  <c r="G114" i="3"/>
  <c r="F113" i="3"/>
  <c r="F106" i="3" s="1"/>
  <c r="E113" i="3"/>
  <c r="G113" i="3" s="1"/>
  <c r="D113" i="3"/>
  <c r="D106" i="3" s="1"/>
  <c r="D102" i="3" s="1"/>
  <c r="D101" i="3" s="1"/>
  <c r="C113" i="3"/>
  <c r="H112" i="3"/>
  <c r="G112" i="3"/>
  <c r="H111" i="3"/>
  <c r="G111" i="3"/>
  <c r="H110" i="3"/>
  <c r="H109" i="3"/>
  <c r="H107" i="3"/>
  <c r="C106" i="3"/>
  <c r="H105" i="3"/>
  <c r="G105" i="3"/>
  <c r="H104" i="3"/>
  <c r="G104" i="3"/>
  <c r="F103" i="3"/>
  <c r="E103" i="3"/>
  <c r="H103" i="3" s="1"/>
  <c r="D103" i="3"/>
  <c r="C103" i="3"/>
  <c r="H100" i="3"/>
  <c r="G100" i="3"/>
  <c r="H99" i="3"/>
  <c r="F98" i="3"/>
  <c r="E98" i="3"/>
  <c r="D98" i="3"/>
  <c r="G98" i="3" s="1"/>
  <c r="C98" i="3"/>
  <c r="G97" i="3"/>
  <c r="E96" i="3"/>
  <c r="G96" i="3" s="1"/>
  <c r="D96" i="3"/>
  <c r="C96" i="3"/>
  <c r="H95" i="3"/>
  <c r="G95" i="3"/>
  <c r="H94" i="3"/>
  <c r="G94" i="3"/>
  <c r="F93" i="3"/>
  <c r="E93" i="3"/>
  <c r="H93" i="3" s="1"/>
  <c r="D93" i="3"/>
  <c r="C93" i="3"/>
  <c r="E91" i="3"/>
  <c r="H89" i="3"/>
  <c r="G89" i="3"/>
  <c r="F88" i="3"/>
  <c r="C88" i="3"/>
  <c r="H87" i="3"/>
  <c r="G87" i="3"/>
  <c r="F86" i="3"/>
  <c r="E86" i="3"/>
  <c r="D86" i="3"/>
  <c r="C86" i="3"/>
  <c r="H85" i="3"/>
  <c r="G85" i="3"/>
  <c r="F84" i="3"/>
  <c r="E84" i="3"/>
  <c r="H84" i="3" s="1"/>
  <c r="D84" i="3"/>
  <c r="C84" i="3"/>
  <c r="H83" i="3"/>
  <c r="G83" i="3"/>
  <c r="F82" i="3"/>
  <c r="E82" i="3"/>
  <c r="H81" i="3" s="1"/>
  <c r="D82" i="3"/>
  <c r="C82" i="3"/>
  <c r="G81" i="3"/>
  <c r="G80" i="3"/>
  <c r="F80" i="3"/>
  <c r="E80" i="3"/>
  <c r="H80" i="3" s="1"/>
  <c r="D80" i="3"/>
  <c r="C80" i="3"/>
  <c r="F78" i="3"/>
  <c r="E78" i="3"/>
  <c r="D78" i="3"/>
  <c r="C78" i="3"/>
  <c r="H77" i="3"/>
  <c r="G77" i="3"/>
  <c r="F76" i="3"/>
  <c r="E76" i="3"/>
  <c r="D76" i="3"/>
  <c r="C76" i="3"/>
  <c r="F74" i="3"/>
  <c r="E74" i="3"/>
  <c r="D74" i="3"/>
  <c r="C74" i="3"/>
  <c r="C67" i="3" s="1"/>
  <c r="H72" i="3"/>
  <c r="G72" i="3"/>
  <c r="F71" i="3"/>
  <c r="C71" i="3"/>
  <c r="H69" i="3"/>
  <c r="G69" i="3"/>
  <c r="F68" i="3"/>
  <c r="F67" i="3" s="1"/>
  <c r="C68" i="3"/>
  <c r="H66" i="3"/>
  <c r="G66" i="3"/>
  <c r="H65" i="3"/>
  <c r="G65" i="3"/>
  <c r="H64" i="3"/>
  <c r="F63" i="3"/>
  <c r="E63" i="3"/>
  <c r="H63" i="3" s="1"/>
  <c r="D63" i="3"/>
  <c r="C63" i="3"/>
  <c r="H62" i="3"/>
  <c r="G62" i="3"/>
  <c r="E61" i="3"/>
  <c r="E60" i="3" s="1"/>
  <c r="D61" i="3"/>
  <c r="D60" i="3" s="1"/>
  <c r="C61" i="3"/>
  <c r="C60" i="3" s="1"/>
  <c r="H59" i="3"/>
  <c r="G59" i="3"/>
  <c r="H58" i="3"/>
  <c r="H57" i="3"/>
  <c r="G57" i="3"/>
  <c r="H56" i="3"/>
  <c r="H55" i="3"/>
  <c r="G55" i="3"/>
  <c r="G54" i="3"/>
  <c r="F54" i="3"/>
  <c r="F53" i="3" s="1"/>
  <c r="E54" i="3"/>
  <c r="H54" i="3" s="1"/>
  <c r="D54" i="3"/>
  <c r="C54" i="3"/>
  <c r="C53" i="3" s="1"/>
  <c r="E53" i="3"/>
  <c r="H53" i="3" s="1"/>
  <c r="D53" i="3"/>
  <c r="H51" i="3"/>
  <c r="G51" i="3"/>
  <c r="F50" i="3"/>
  <c r="E50" i="3"/>
  <c r="H50" i="3" s="1"/>
  <c r="D50" i="3"/>
  <c r="C50" i="3"/>
  <c r="H49" i="3"/>
  <c r="G49" i="3"/>
  <c r="H48" i="3"/>
  <c r="G48" i="3"/>
  <c r="G47" i="3"/>
  <c r="F47" i="3"/>
  <c r="F40" i="3" s="1"/>
  <c r="E47" i="3"/>
  <c r="H47" i="3" s="1"/>
  <c r="D47" i="3"/>
  <c r="C47" i="3"/>
  <c r="H46" i="3"/>
  <c r="G46" i="3"/>
  <c r="G45" i="3"/>
  <c r="F45" i="3"/>
  <c r="E45" i="3"/>
  <c r="D45" i="3"/>
  <c r="D42" i="3" s="1"/>
  <c r="D40" i="3" s="1"/>
  <c r="C45" i="3"/>
  <c r="H44" i="3"/>
  <c r="G44" i="3"/>
  <c r="G43" i="3"/>
  <c r="F43" i="3"/>
  <c r="E43" i="3"/>
  <c r="H43" i="3" s="1"/>
  <c r="D43" i="3"/>
  <c r="C43" i="3"/>
  <c r="C42" i="3" s="1"/>
  <c r="C40" i="3" s="1"/>
  <c r="E42" i="3"/>
  <c r="H39" i="3"/>
  <c r="H38" i="3"/>
  <c r="G38" i="3"/>
  <c r="H37" i="3"/>
  <c r="G37" i="3"/>
  <c r="H36" i="3"/>
  <c r="G36" i="3"/>
  <c r="H35" i="3"/>
  <c r="G35" i="3"/>
  <c r="F34" i="3"/>
  <c r="F30" i="3" s="1"/>
  <c r="E34" i="3"/>
  <c r="G34" i="3" s="1"/>
  <c r="D34" i="3"/>
  <c r="H34" i="3" s="1"/>
  <c r="C34" i="3"/>
  <c r="H33" i="3"/>
  <c r="G33" i="3"/>
  <c r="H32" i="3"/>
  <c r="G32" i="3"/>
  <c r="F31" i="3"/>
  <c r="E31" i="3"/>
  <c r="G31" i="3" s="1"/>
  <c r="D31" i="3"/>
  <c r="D30" i="3" s="1"/>
  <c r="C31" i="3"/>
  <c r="C30" i="3"/>
  <c r="H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G10" i="3"/>
  <c r="F10" i="3"/>
  <c r="E10" i="3"/>
  <c r="H10" i="3" s="1"/>
  <c r="D10" i="3"/>
  <c r="D9" i="3" s="1"/>
  <c r="C10" i="3"/>
  <c r="C9" i="3" s="1"/>
  <c r="C8" i="3" s="1"/>
  <c r="F9" i="3"/>
  <c r="E9" i="3"/>
  <c r="H9" i="3" s="1"/>
  <c r="G93" i="3" l="1"/>
  <c r="G68" i="3"/>
  <c r="E30" i="3"/>
  <c r="H30" i="3" s="1"/>
  <c r="F42" i="3"/>
  <c r="E106" i="3"/>
  <c r="G103" i="3"/>
  <c r="H88" i="3"/>
  <c r="G88" i="3"/>
  <c r="H71" i="3"/>
  <c r="H68" i="3"/>
  <c r="F102" i="3"/>
  <c r="F101" i="3" s="1"/>
  <c r="H60" i="3"/>
  <c r="H61" i="3"/>
  <c r="H42" i="3"/>
  <c r="H45" i="3"/>
  <c r="F8" i="3"/>
  <c r="H106" i="3"/>
  <c r="D8" i="3"/>
  <c r="D156" i="3" s="1"/>
  <c r="G30" i="3"/>
  <c r="C102" i="3"/>
  <c r="C101" i="3" s="1"/>
  <c r="C156" i="3" s="1"/>
  <c r="G60" i="3"/>
  <c r="H31" i="3"/>
  <c r="H113" i="3"/>
  <c r="H123" i="3"/>
  <c r="G9" i="3"/>
  <c r="E20" i="3"/>
  <c r="G21" i="3"/>
  <c r="E40" i="3"/>
  <c r="G42" i="3"/>
  <c r="G50" i="3"/>
  <c r="G53" i="3"/>
  <c r="G61" i="3"/>
  <c r="G63" i="3"/>
  <c r="G106" i="3"/>
  <c r="G143" i="3"/>
  <c r="G145" i="3"/>
  <c r="H98" i="3"/>
  <c r="E14" i="3"/>
  <c r="G15" i="3"/>
  <c r="E67" i="3"/>
  <c r="E122" i="3"/>
  <c r="E150" i="2"/>
  <c r="H150" i="2" s="1"/>
  <c r="H149" i="2"/>
  <c r="H148" i="2"/>
  <c r="F148" i="2"/>
  <c r="E148" i="2"/>
  <c r="H147" i="2"/>
  <c r="H146" i="2"/>
  <c r="H145" i="2"/>
  <c r="G145" i="2"/>
  <c r="H144" i="2"/>
  <c r="G144" i="2"/>
  <c r="H143" i="2"/>
  <c r="G143" i="2"/>
  <c r="F142" i="2"/>
  <c r="E142" i="2"/>
  <c r="H142" i="2" s="1"/>
  <c r="D142" i="2"/>
  <c r="C142" i="2"/>
  <c r="H141" i="2"/>
  <c r="G141" i="2"/>
  <c r="F140" i="2"/>
  <c r="E140" i="2"/>
  <c r="H140" i="2" s="1"/>
  <c r="D140" i="2"/>
  <c r="C140" i="2"/>
  <c r="H139" i="2"/>
  <c r="G139" i="2"/>
  <c r="H138" i="2"/>
  <c r="G138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F120" i="2"/>
  <c r="F119" i="2" s="1"/>
  <c r="E120" i="2"/>
  <c r="D120" i="2"/>
  <c r="C120" i="2"/>
  <c r="C119" i="2" s="1"/>
  <c r="C99" i="2" s="1"/>
  <c r="C98" i="2" s="1"/>
  <c r="D119" i="2"/>
  <c r="H118" i="2"/>
  <c r="H117" i="2"/>
  <c r="H116" i="2"/>
  <c r="H115" i="2"/>
  <c r="H114" i="2"/>
  <c r="G114" i="2"/>
  <c r="H113" i="2"/>
  <c r="G113" i="2"/>
  <c r="H112" i="2"/>
  <c r="G112" i="2"/>
  <c r="H111" i="2"/>
  <c r="G111" i="2"/>
  <c r="F110" i="2"/>
  <c r="F103" i="2" s="1"/>
  <c r="E110" i="2"/>
  <c r="D110" i="2"/>
  <c r="D103" i="2" s="1"/>
  <c r="C110" i="2"/>
  <c r="H109" i="2"/>
  <c r="G109" i="2"/>
  <c r="H108" i="2"/>
  <c r="G108" i="2"/>
  <c r="H107" i="2"/>
  <c r="H106" i="2"/>
  <c r="H104" i="2"/>
  <c r="C103" i="2"/>
  <c r="H102" i="2"/>
  <c r="G102" i="2"/>
  <c r="H101" i="2"/>
  <c r="G101" i="2"/>
  <c r="F100" i="2"/>
  <c r="E100" i="2"/>
  <c r="H100" i="2" s="1"/>
  <c r="D100" i="2"/>
  <c r="C100" i="2"/>
  <c r="H97" i="2"/>
  <c r="G97" i="2"/>
  <c r="H96" i="2"/>
  <c r="F95" i="2"/>
  <c r="E95" i="2"/>
  <c r="G95" i="2" s="1"/>
  <c r="D95" i="2"/>
  <c r="C95" i="2"/>
  <c r="G94" i="2"/>
  <c r="G93" i="2"/>
  <c r="E93" i="2"/>
  <c r="D93" i="2"/>
  <c r="C93" i="2"/>
  <c r="H92" i="2"/>
  <c r="G92" i="2"/>
  <c r="H91" i="2"/>
  <c r="G91" i="2"/>
  <c r="F90" i="2"/>
  <c r="E90" i="2"/>
  <c r="H90" i="2" s="1"/>
  <c r="D90" i="2"/>
  <c r="C90" i="2"/>
  <c r="E88" i="2"/>
  <c r="H87" i="2"/>
  <c r="G87" i="2"/>
  <c r="F86" i="2"/>
  <c r="E86" i="2"/>
  <c r="G86" i="2" s="1"/>
  <c r="D86" i="2"/>
  <c r="C86" i="2"/>
  <c r="H85" i="2"/>
  <c r="G85" i="2"/>
  <c r="F84" i="2"/>
  <c r="E84" i="2"/>
  <c r="D84" i="2"/>
  <c r="C84" i="2"/>
  <c r="H83" i="2"/>
  <c r="G83" i="2"/>
  <c r="H82" i="2"/>
  <c r="F82" i="2"/>
  <c r="E82" i="2"/>
  <c r="D82" i="2"/>
  <c r="C82" i="2"/>
  <c r="H81" i="2"/>
  <c r="G81" i="2"/>
  <c r="F80" i="2"/>
  <c r="E80" i="2"/>
  <c r="H79" i="2" s="1"/>
  <c r="D80" i="2"/>
  <c r="D67" i="2" s="1"/>
  <c r="C80" i="2"/>
  <c r="G79" i="2"/>
  <c r="F78" i="2"/>
  <c r="E78" i="2"/>
  <c r="H78" i="2" s="1"/>
  <c r="D78" i="2"/>
  <c r="C78" i="2"/>
  <c r="F76" i="2"/>
  <c r="E76" i="2"/>
  <c r="D76" i="2"/>
  <c r="C76" i="2"/>
  <c r="H75" i="2"/>
  <c r="G75" i="2"/>
  <c r="F74" i="2"/>
  <c r="E74" i="2"/>
  <c r="D74" i="2"/>
  <c r="C74" i="2"/>
  <c r="F72" i="2"/>
  <c r="E72" i="2"/>
  <c r="D72" i="2"/>
  <c r="C72" i="2"/>
  <c r="H71" i="2"/>
  <c r="G71" i="2"/>
  <c r="F70" i="2"/>
  <c r="E70" i="2"/>
  <c r="H70" i="2" s="1"/>
  <c r="D70" i="2"/>
  <c r="C70" i="2"/>
  <c r="H69" i="2"/>
  <c r="G69" i="2"/>
  <c r="F68" i="2"/>
  <c r="E68" i="2"/>
  <c r="D68" i="2"/>
  <c r="C68" i="2"/>
  <c r="C67" i="2" s="1"/>
  <c r="H66" i="2"/>
  <c r="G66" i="2"/>
  <c r="H65" i="2"/>
  <c r="G65" i="2"/>
  <c r="H64" i="2"/>
  <c r="G63" i="2"/>
  <c r="F63" i="2"/>
  <c r="E63" i="2"/>
  <c r="H63" i="2" s="1"/>
  <c r="D63" i="2"/>
  <c r="C63" i="2"/>
  <c r="H62" i="2"/>
  <c r="G62" i="2"/>
  <c r="E61" i="2"/>
  <c r="H61" i="2" s="1"/>
  <c r="D61" i="2"/>
  <c r="D60" i="2" s="1"/>
  <c r="C61" i="2"/>
  <c r="C60" i="2" s="1"/>
  <c r="H59" i="2"/>
  <c r="G59" i="2"/>
  <c r="H58" i="2"/>
  <c r="H57" i="2"/>
  <c r="G57" i="2"/>
  <c r="H56" i="2"/>
  <c r="H55" i="2"/>
  <c r="G55" i="2"/>
  <c r="F54" i="2"/>
  <c r="F53" i="2" s="1"/>
  <c r="E54" i="2"/>
  <c r="D54" i="2"/>
  <c r="D53" i="2" s="1"/>
  <c r="C54" i="2"/>
  <c r="C53" i="2" s="1"/>
  <c r="H51" i="2"/>
  <c r="G51" i="2"/>
  <c r="F50" i="2"/>
  <c r="E50" i="2"/>
  <c r="D50" i="2"/>
  <c r="C50" i="2"/>
  <c r="H49" i="2"/>
  <c r="G49" i="2"/>
  <c r="H48" i="2"/>
  <c r="G48" i="2"/>
  <c r="F47" i="2"/>
  <c r="E47" i="2"/>
  <c r="D47" i="2"/>
  <c r="C47" i="2"/>
  <c r="H46" i="2"/>
  <c r="G46" i="2"/>
  <c r="F45" i="2"/>
  <c r="E45" i="2"/>
  <c r="D45" i="2"/>
  <c r="H45" i="2" s="1"/>
  <c r="C45" i="2"/>
  <c r="H44" i="2"/>
  <c r="G44" i="2"/>
  <c r="F43" i="2"/>
  <c r="E43" i="2"/>
  <c r="D43" i="2"/>
  <c r="C43" i="2"/>
  <c r="C42" i="2" s="1"/>
  <c r="C40" i="2" s="1"/>
  <c r="F42" i="2"/>
  <c r="H39" i="2"/>
  <c r="H38" i="2"/>
  <c r="G38" i="2"/>
  <c r="H37" i="2"/>
  <c r="G37" i="2"/>
  <c r="H36" i="2"/>
  <c r="G36" i="2"/>
  <c r="H35" i="2"/>
  <c r="G35" i="2"/>
  <c r="F34" i="2"/>
  <c r="E34" i="2"/>
  <c r="G34" i="2" s="1"/>
  <c r="D34" i="2"/>
  <c r="C34" i="2"/>
  <c r="H33" i="2"/>
  <c r="G33" i="2"/>
  <c r="H32" i="2"/>
  <c r="G32" i="2"/>
  <c r="F31" i="2"/>
  <c r="E31" i="2"/>
  <c r="G31" i="2" s="1"/>
  <c r="D31" i="2"/>
  <c r="C31" i="2"/>
  <c r="D30" i="2"/>
  <c r="C30" i="2"/>
  <c r="H29" i="2"/>
  <c r="H28" i="2"/>
  <c r="G28" i="2"/>
  <c r="H27" i="2"/>
  <c r="G27" i="2"/>
  <c r="H25" i="2"/>
  <c r="G25" i="2"/>
  <c r="H24" i="2"/>
  <c r="G24" i="2"/>
  <c r="H23" i="2"/>
  <c r="G23" i="2"/>
  <c r="H22" i="2"/>
  <c r="G22" i="2"/>
  <c r="F21" i="2"/>
  <c r="F20" i="2" s="1"/>
  <c r="E21" i="2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C15" i="2"/>
  <c r="C14" i="2" s="1"/>
  <c r="D14" i="2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F156" i="3" l="1"/>
  <c r="H67" i="3"/>
  <c r="G67" i="3"/>
  <c r="E102" i="3"/>
  <c r="H122" i="3"/>
  <c r="G122" i="3"/>
  <c r="E8" i="3"/>
  <c r="H20" i="3"/>
  <c r="G20" i="3"/>
  <c r="H40" i="3"/>
  <c r="G40" i="3"/>
  <c r="H14" i="3"/>
  <c r="G14" i="3"/>
  <c r="G43" i="2"/>
  <c r="G47" i="2"/>
  <c r="H50" i="2"/>
  <c r="H54" i="2"/>
  <c r="D99" i="2"/>
  <c r="D98" i="2" s="1"/>
  <c r="G120" i="2"/>
  <c r="G10" i="2"/>
  <c r="H21" i="2"/>
  <c r="G45" i="2"/>
  <c r="G61" i="2"/>
  <c r="G110" i="2"/>
  <c r="D42" i="2"/>
  <c r="D40" i="2" s="1"/>
  <c r="D8" i="2" s="1"/>
  <c r="D152" i="2" s="1"/>
  <c r="G68" i="2"/>
  <c r="G140" i="2"/>
  <c r="F99" i="2"/>
  <c r="F98" i="2" s="1"/>
  <c r="F67" i="2"/>
  <c r="F40" i="2"/>
  <c r="F30" i="2"/>
  <c r="G142" i="2"/>
  <c r="G50" i="2"/>
  <c r="H47" i="2"/>
  <c r="H34" i="2"/>
  <c r="E20" i="2"/>
  <c r="G20" i="2" s="1"/>
  <c r="G21" i="2"/>
  <c r="E14" i="2"/>
  <c r="G14" i="2" s="1"/>
  <c r="G15" i="2"/>
  <c r="C8" i="2"/>
  <c r="C152" i="2" s="1"/>
  <c r="E9" i="2"/>
  <c r="H31" i="2"/>
  <c r="E42" i="2"/>
  <c r="E53" i="2"/>
  <c r="G54" i="2"/>
  <c r="E60" i="2"/>
  <c r="H68" i="2"/>
  <c r="G78" i="2"/>
  <c r="H86" i="2"/>
  <c r="G90" i="2"/>
  <c r="H95" i="2"/>
  <c r="G100" i="2"/>
  <c r="E103" i="2"/>
  <c r="H110" i="2"/>
  <c r="H120" i="2"/>
  <c r="H10" i="2"/>
  <c r="H43" i="2"/>
  <c r="E30" i="2"/>
  <c r="E67" i="2"/>
  <c r="E119" i="2"/>
  <c r="C142" i="1"/>
  <c r="C140" i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5" i="1"/>
  <c r="C43" i="1"/>
  <c r="C34" i="1"/>
  <c r="C31" i="1"/>
  <c r="C30" i="1"/>
  <c r="C21" i="1"/>
  <c r="C20" i="1" s="1"/>
  <c r="C15" i="1"/>
  <c r="C14" i="1" s="1"/>
  <c r="C10" i="1"/>
  <c r="C9" i="1" s="1"/>
  <c r="H8" i="3" l="1"/>
  <c r="G8" i="3"/>
  <c r="H102" i="3"/>
  <c r="G102" i="3"/>
  <c r="E101" i="3"/>
  <c r="C119" i="1"/>
  <c r="F8" i="2"/>
  <c r="F152" i="2" s="1"/>
  <c r="C42" i="1"/>
  <c r="C40" i="1" s="1"/>
  <c r="H20" i="2"/>
  <c r="H14" i="2"/>
  <c r="H103" i="2"/>
  <c r="G103" i="2"/>
  <c r="H60" i="2"/>
  <c r="G60" i="2"/>
  <c r="H119" i="2"/>
  <c r="G119" i="2"/>
  <c r="H9" i="2"/>
  <c r="G9" i="2"/>
  <c r="H67" i="2"/>
  <c r="G67" i="2"/>
  <c r="E99" i="2"/>
  <c r="H53" i="2"/>
  <c r="G53" i="2"/>
  <c r="H30" i="2"/>
  <c r="G30" i="2"/>
  <c r="H42" i="2"/>
  <c r="E40" i="2"/>
  <c r="G42" i="2"/>
  <c r="C8" i="1"/>
  <c r="C99" i="1"/>
  <c r="C98" i="1" s="1"/>
  <c r="G109" i="1"/>
  <c r="H109" i="1"/>
  <c r="H104" i="1"/>
  <c r="H107" i="1"/>
  <c r="G101" i="3" l="1"/>
  <c r="H101" i="3"/>
  <c r="E156" i="3"/>
  <c r="H40" i="2"/>
  <c r="G40" i="2"/>
  <c r="E8" i="2"/>
  <c r="H99" i="2"/>
  <c r="G99" i="2"/>
  <c r="E98" i="2"/>
  <c r="C152" i="1"/>
  <c r="F78" i="1"/>
  <c r="E150" i="1"/>
  <c r="E120" i="1"/>
  <c r="H156" i="3" l="1"/>
  <c r="G156" i="3"/>
  <c r="H8" i="2"/>
  <c r="G8" i="2"/>
  <c r="H98" i="2"/>
  <c r="E152" i="2"/>
  <c r="G98" i="2"/>
  <c r="G94" i="1"/>
  <c r="E93" i="1"/>
  <c r="D93" i="1"/>
  <c r="D120" i="1"/>
  <c r="H152" i="2" l="1"/>
  <c r="G152" i="2"/>
  <c r="G93" i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<sst xmlns="http://schemas.openxmlformats.org/spreadsheetml/2006/main" count="923" uniqueCount="294">
  <si>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</si>
  <si>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</si>
  <si>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</si>
  <si>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</si>
  <si>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</si>
  <si>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</si>
  <si>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</si>
  <si>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</si>
  <si>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</si>
  <si>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</si>
  <si>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</si>
  <si>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</si>
  <si>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</si>
  <si>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</si>
  <si>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</si>
  <si>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</si>
  <si>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</si>
  <si>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</si>
  <si>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</si>
  <si>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</si>
  <si>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</si>
  <si>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</si>
  <si>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</si>
  <si>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</si>
  <si>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</si>
  <si>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</si>
  <si>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</si>
  <si>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</si>
  <si>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</si>
  <si>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</si>
  <si>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</si>
  <si>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</si>
  <si>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</si>
  <si>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</si>
  <si>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</si>
  <si>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</si>
  <si>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</si>
  <si>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</si>
  <si>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</si>
  <si>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</si>
  <si>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</si>
  <si>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</si>
  <si>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</si>
  <si>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</si>
  <si>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</si>
  <si>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</si>
  <si>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</si>
  <si>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</si>
  <si>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</si>
  <si>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</si>
  <si>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</si>
  <si>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</si>
  <si>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</si>
  <si>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</si>
  <si>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</si>
  <si>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</si>
  <si>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</si>
  <si>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</si>
  <si>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</si>
  <si>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</si>
  <si>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</si>
  <si>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</si>
  <si>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</si>
  <si>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</si>
  <si>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</si>
  <si>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</si>
  <si>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</si>
  <si>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</si>
  <si>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</si>
  <si>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</si>
  <si>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</si>
  <si>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</si>
  <si>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</si>
  <si>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</si>
  <si>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</si>
  <si>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</si>
  <si>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</si>
  <si>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</si>
  <si>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</si>
  <si>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</si>
  <si>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</si>
  <si>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</si>
  <si>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</si>
  <si>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</si>
  <si>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</si>
  <si>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</si>
  <si>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</si>
  <si>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</si>
  <si>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</si>
  <si>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</si>
  <si>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</si>
  <si>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</si>
  <si>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</si>
  <si>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</si>
  <si>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</si>
  <si>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</si>
  <si>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</si>
  <si>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</si>
  <si>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</si>
  <si>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</si>
  <si>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</si>
  <si>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</si>
  <si>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</si>
  <si>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</si>
  <si>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</si>
  <si>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</si>
  <si>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</si>
  <si>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</si>
  <si>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</si>
  <si>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</si>
  <si>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</si>
  <si>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</si>
  <si>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</si>
  <si>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</si>
  <si>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</si>
  <si>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</si>
  <si>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</si>
  <si>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</si>
  <si>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</si>
  <si>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</si>
  <si>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</si>
  <si>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</si>
  <si>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</si>
  <si>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</si>
  <si>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</si>
  <si>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</si>
  <si>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</si>
  <si>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</si>
  <si>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</si>
  <si>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</si>
  <si>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</si>
  <si>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</si>
  <si>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</si>
  <si>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</si>
  <si>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</si>
  <si>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</si>
  <si>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</si>
  <si>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</si>
  <si>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</si>
  <si>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</si>
  <si>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</si>
  <si>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</si>
  <si>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</si>
  <si>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</si>
  <si>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</si>
  <si>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</si>
  <si>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</si>
  <si>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</si>
  <si>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</si>
  <si>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</si>
  <si>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</si>
  <si>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</si>
  <si>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</si>
  <si>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</si>
  <si>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</si>
  <si>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</si>
  <si>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</si>
  <si>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</si>
  <si>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</si>
  <si>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</si>
  <si>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</si>
  <si>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</si>
  <si>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</si>
  <si>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</si>
  <si>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</si>
  <si>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</si>
  <si>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</si>
  <si>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</si>
  <si>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</si>
  <si>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</si>
  <si>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</si>
  <si>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</si>
  <si>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</si>
  <si>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</si>
  <si>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</si>
  <si>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</si>
  <si>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</si>
  <si>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</si>
  <si>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</si>
  <si>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</si>
  <si>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</si>
  <si>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</si>
  <si>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</si>
  <si>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</si>
  <si>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</si>
  <si>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</si>
  <si>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</si>
  <si>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</si>
  <si>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</si>
  <si>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</si>
  <si>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</si>
  <si>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</si>
  <si>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</si>
  <si>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</si>
  <si>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</si>
  <si>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</si>
  <si>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</si>
  <si>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</si>
  <si>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</si>
  <si>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</si>
  <si>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</si>
  <si>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</si>
  <si>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</si>
  <si>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</si>
  <si>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</si>
  <si>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</si>
  <si>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</si>
  <si>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</si>
  <si>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</si>
  <si>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</si>
  <si>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</si>
  <si>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</si>
  <si>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</si>
  <si>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</si>
  <si>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</si>
  <si>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</si>
  <si>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</si>
  <si>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</si>
  <si>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</si>
  <si>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</si>
  <si>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</si>
  <si>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</si>
  <si>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</si>
  <si>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</si>
  <si>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</si>
  <si>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</si>
  <si>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</si>
  <si>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</si>
  <si>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</si>
  <si>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</si>
  <si>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</si>
  <si>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</si>
  <si>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</si>
  <si>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</si>
  <si>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</si>
  <si>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</si>
  <si>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</si>
  <si>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</si>
  <si>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</si>
  <si>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</si>
  <si>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</si>
  <si>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</si>
  <si>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</si>
  <si>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</si>
  <si>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</si>
  <si>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</si>
  <si>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</si>
  <si>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</si>
  <si>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</si>
  <si>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</si>
  <si>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</si>
  <si>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</si>
  <si>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</si>
  <si>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</si>
  <si>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</si>
  <si>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</si>
  <si>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</si>
  <si>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</si>
  <si>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</si>
  <si>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</si>
  <si>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</si>
  <si>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</si>
  <si>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</si>
  <si>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</si>
  <si>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</si>
  <si>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</si>
  <si>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</si>
  <si>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</si>
  <si>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</si>
  <si>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</si>
  <si>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</si>
  <si>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</si>
  <si>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</si>
  <si>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</si>
  <si>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</si>
  <si>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</si>
  <si>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</si>
  <si>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</si>
  <si>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</si>
  <si>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</si>
  <si>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</si>
  <si>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</si>
  <si>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</si>
  <si>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</si>
  <si>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</si>
  <si>
    <t xml:space="preserve"> на 1 апреля 2021 года</t>
  </si>
  <si>
    <t>факт на 1 апреля 2021</t>
  </si>
  <si>
    <t>факт на 1 апреля 2020</t>
  </si>
  <si>
    <t xml:space="preserve"> Уточненный план годовой</t>
  </si>
  <si>
    <t>1 16 01053 01 0035 140</t>
  </si>
  <si>
    <t>1 16 01063 01 9000 140</t>
  </si>
  <si>
    <t>1 16 01203 01 9000 140</t>
  </si>
  <si>
    <t>000 2 07 05030 05 0000150</t>
  </si>
  <si>
    <t>Прочие безвозмездные поступления в бюджеты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</si>
</sst>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3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/>
    <xf numFmtId="165" fontId="2" fillId="2" borderId="23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0" fontId="1" fillId="2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6" fontId="2" fillId="2" borderId="20" xfId="0" applyNumberFormat="1" applyFont="1" applyFill="1" applyBorder="1"/>
    <xf numFmtId="166" fontId="2" fillId="2" borderId="22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28" t="s">
        <v>3</v>
      </c>
      <c r="B5" s="218" t="s">
        <v>4</v>
      </c>
      <c r="C5" s="211" t="s">
        <v>281</v>
      </c>
      <c r="D5" s="211" t="s">
        <v>251</v>
      </c>
      <c r="E5" s="232" t="s">
        <v>249</v>
      </c>
      <c r="F5" s="211" t="s">
        <v>250</v>
      </c>
      <c r="G5" s="216" t="s">
        <v>5</v>
      </c>
      <c r="H5" s="217"/>
    </row>
    <row r="6" spans="1:8" s="10" customFormat="1" x14ac:dyDescent="0.2">
      <c r="A6" s="229"/>
      <c r="B6" s="231"/>
      <c r="C6" s="212"/>
      <c r="D6" s="212"/>
      <c r="E6" s="233"/>
      <c r="F6" s="212"/>
      <c r="G6" s="218" t="s">
        <v>6</v>
      </c>
      <c r="H6" s="218" t="s">
        <v>7</v>
      </c>
    </row>
    <row r="7" spans="1:8" ht="12.75" thickBot="1" x14ac:dyDescent="0.25">
      <c r="A7" s="230"/>
      <c r="B7" s="219"/>
      <c r="C7" s="213"/>
      <c r="D7" s="213"/>
      <c r="E7" s="234"/>
      <c r="F7" s="213"/>
      <c r="G7" s="219"/>
      <c r="H7" s="219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">
      <c r="A40" s="224" t="s">
        <v>60</v>
      </c>
      <c r="B40" s="226" t="s">
        <v>61</v>
      </c>
      <c r="C40" s="220">
        <f>C42+C50</f>
        <v>10138.07425</v>
      </c>
      <c r="D40" s="220">
        <f>D42+D50</f>
        <v>10138.07425</v>
      </c>
      <c r="E40" s="220">
        <f>E42+E50</f>
        <v>212.51345999999998</v>
      </c>
      <c r="F40" s="220">
        <f>F44+F45+F47+F50</f>
        <v>46.418239999999997</v>
      </c>
      <c r="G40" s="222">
        <f>E40/D40*100</f>
        <v>2.0961915918104466</v>
      </c>
      <c r="H40" s="214">
        <f t="shared" si="5"/>
        <v>-9925.5607899999995</v>
      </c>
    </row>
    <row r="41" spans="1:8" ht="12.75" thickBot="1" x14ac:dyDescent="0.25">
      <c r="A41" s="225"/>
      <c r="B41" s="227"/>
      <c r="C41" s="221"/>
      <c r="D41" s="221"/>
      <c r="E41" s="221"/>
      <c r="F41" s="221"/>
      <c r="G41" s="223"/>
      <c r="H41" s="215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25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282</v>
      </c>
      <c r="C4" s="3"/>
      <c r="D4" s="3"/>
      <c r="G4" s="9"/>
      <c r="H4" s="9"/>
    </row>
    <row r="5" spans="1:8" s="10" customFormat="1" ht="12.75" thickBot="1" x14ac:dyDescent="0.25">
      <c r="A5" s="228" t="s">
        <v>3</v>
      </c>
      <c r="B5" s="218" t="s">
        <v>4</v>
      </c>
      <c r="C5" s="211" t="s">
        <v>281</v>
      </c>
      <c r="D5" s="211" t="s">
        <v>251</v>
      </c>
      <c r="E5" s="232" t="s">
        <v>283</v>
      </c>
      <c r="F5" s="211" t="s">
        <v>284</v>
      </c>
      <c r="G5" s="216" t="s">
        <v>5</v>
      </c>
      <c r="H5" s="217"/>
    </row>
    <row r="6" spans="1:8" s="10" customFormat="1" x14ac:dyDescent="0.2">
      <c r="A6" s="229"/>
      <c r="B6" s="231"/>
      <c r="C6" s="212"/>
      <c r="D6" s="212"/>
      <c r="E6" s="233"/>
      <c r="F6" s="212"/>
      <c r="G6" s="218" t="s">
        <v>6</v>
      </c>
      <c r="H6" s="218" t="s">
        <v>7</v>
      </c>
    </row>
    <row r="7" spans="1:8" ht="12.75" thickBot="1" x14ac:dyDescent="0.25">
      <c r="A7" s="230"/>
      <c r="B7" s="219"/>
      <c r="C7" s="213"/>
      <c r="D7" s="213"/>
      <c r="E7" s="234"/>
      <c r="F7" s="213"/>
      <c r="G7" s="219"/>
      <c r="H7" s="219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24" t="s">
        <v>60</v>
      </c>
      <c r="B40" s="226" t="s">
        <v>61</v>
      </c>
      <c r="C40" s="220">
        <f>C42+C50</f>
        <v>10138.07425</v>
      </c>
      <c r="D40" s="220">
        <f>D42+D50</f>
        <v>10138.07425</v>
      </c>
      <c r="E40" s="220">
        <f>E42+E50</f>
        <v>459.14357999999999</v>
      </c>
      <c r="F40" s="220">
        <f>F44+F45+F47+F50</f>
        <v>577.41430000000003</v>
      </c>
      <c r="G40" s="222">
        <f>E40/D40*100</f>
        <v>4.5289033072528548</v>
      </c>
      <c r="H40" s="214">
        <f t="shared" si="4"/>
        <v>-9678.9306699999997</v>
      </c>
    </row>
    <row r="41" spans="1:8" ht="12.75" thickBot="1" x14ac:dyDescent="0.25">
      <c r="A41" s="225"/>
      <c r="B41" s="227"/>
      <c r="C41" s="221"/>
      <c r="D41" s="221"/>
      <c r="E41" s="221"/>
      <c r="F41" s="221"/>
      <c r="G41" s="223"/>
      <c r="H41" s="215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 x14ac:dyDescent="0.2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 x14ac:dyDescent="0.2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ht="24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ht="24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ht="24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x14ac:dyDescent="0.2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75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24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75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tabSelected="1" topLeftCell="A141" workbookViewId="0">
      <selection activeCell="E72" sqref="E72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285</v>
      </c>
      <c r="C4" s="3"/>
      <c r="D4" s="3"/>
      <c r="G4" s="9"/>
      <c r="H4" s="9"/>
    </row>
    <row r="5" spans="1:8" s="10" customFormat="1" ht="12.75" thickBot="1" x14ac:dyDescent="0.25">
      <c r="A5" s="228" t="s">
        <v>3</v>
      </c>
      <c r="B5" s="218" t="s">
        <v>4</v>
      </c>
      <c r="C5" s="211" t="s">
        <v>281</v>
      </c>
      <c r="D5" s="211" t="s">
        <v>288</v>
      </c>
      <c r="E5" s="232" t="s">
        <v>286</v>
      </c>
      <c r="F5" s="211" t="s">
        <v>287</v>
      </c>
      <c r="G5" s="216" t="s">
        <v>5</v>
      </c>
      <c r="H5" s="217"/>
    </row>
    <row r="6" spans="1:8" s="10" customFormat="1" x14ac:dyDescent="0.2">
      <c r="A6" s="229"/>
      <c r="B6" s="231"/>
      <c r="C6" s="212"/>
      <c r="D6" s="212"/>
      <c r="E6" s="233"/>
      <c r="F6" s="212"/>
      <c r="G6" s="218" t="s">
        <v>6</v>
      </c>
      <c r="H6" s="218" t="s">
        <v>7</v>
      </c>
    </row>
    <row r="7" spans="1:8" ht="12.75" thickBot="1" x14ac:dyDescent="0.25">
      <c r="A7" s="230"/>
      <c r="B7" s="219"/>
      <c r="C7" s="213"/>
      <c r="D7" s="213"/>
      <c r="E7" s="234"/>
      <c r="F7" s="213"/>
      <c r="G7" s="219"/>
      <c r="H7" s="219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19732.90957</v>
      </c>
      <c r="F8" s="13">
        <f>F9+F20+F30+F53+F67+F98+F40+F63+F14</f>
        <v>18865.9647</v>
      </c>
      <c r="G8" s="14">
        <f t="shared" ref="G8:G25" si="0">E8/D8*100</f>
        <v>23.017052675060377</v>
      </c>
      <c r="H8" s="15">
        <f>E8-D8</f>
        <v>-65998.786179999996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13539.6371</v>
      </c>
      <c r="F9" s="13">
        <f>F10</f>
        <v>13687.31993</v>
      </c>
      <c r="G9" s="14">
        <f t="shared" si="0"/>
        <v>25.781436677647239</v>
      </c>
      <c r="H9" s="15">
        <f t="shared" ref="H9:H25" si="1">E9-D9</f>
        <v>-38977.3629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13539.6371</v>
      </c>
      <c r="F10" s="21">
        <f>F11+F12+F13</f>
        <v>13687.31993</v>
      </c>
      <c r="G10" s="22">
        <f t="shared" si="0"/>
        <v>25.781436677647239</v>
      </c>
      <c r="H10" s="23">
        <f t="shared" si="1"/>
        <v>-38977.3629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13436.68619</v>
      </c>
      <c r="F11" s="26">
        <v>13627.38112</v>
      </c>
      <c r="G11" s="22">
        <f>E11/D11*100</f>
        <v>25.808017420866626</v>
      </c>
      <c r="H11" s="27">
        <f t="shared" si="1"/>
        <v>-38627.31381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71.116299999999995</v>
      </c>
      <c r="F12" s="26">
        <v>4.86191</v>
      </c>
      <c r="G12" s="22">
        <f t="shared" si="0"/>
        <v>31.467389380530967</v>
      </c>
      <c r="H12" s="27">
        <f t="shared" si="1"/>
        <v>-154.8837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31.834610000000001</v>
      </c>
      <c r="F13" s="50">
        <v>55.076900000000002</v>
      </c>
      <c r="G13" s="47">
        <f t="shared" si="0"/>
        <v>14.024057268722467</v>
      </c>
      <c r="H13" s="51">
        <f t="shared" si="1"/>
        <v>-195.16539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3.5036299999999998</v>
      </c>
      <c r="F14" s="79">
        <f t="shared" si="2"/>
        <v>0</v>
      </c>
      <c r="G14" s="110">
        <f t="shared" si="0"/>
        <v>22.422155736524644</v>
      </c>
      <c r="H14" s="33">
        <f t="shared" si="1"/>
        <v>-12.122120000000002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3.5036299999999998</v>
      </c>
      <c r="F15" s="21">
        <f t="shared" si="3"/>
        <v>0</v>
      </c>
      <c r="G15" s="22">
        <f t="shared" si="0"/>
        <v>22.422155736524644</v>
      </c>
      <c r="H15" s="23">
        <f t="shared" si="1"/>
        <v>-12.122120000000002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1.57236</v>
      </c>
      <c r="F16" s="190"/>
      <c r="G16" s="22">
        <f t="shared" si="0"/>
        <v>21.915097048271861</v>
      </c>
      <c r="H16" s="27">
        <f t="shared" si="1"/>
        <v>-5.6024200000000004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1.103E-2</v>
      </c>
      <c r="F17" s="190"/>
      <c r="G17" s="22">
        <f t="shared" si="0"/>
        <v>26.97481046710687</v>
      </c>
      <c r="H17" s="27">
        <f t="shared" si="1"/>
        <v>-2.9860000000000005E-2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2.2010399999999999</v>
      </c>
      <c r="F18" s="190"/>
      <c r="G18" s="22">
        <f t="shared" si="0"/>
        <v>23.321017884066659</v>
      </c>
      <c r="H18" s="27">
        <f t="shared" si="1"/>
        <v>-7.2369700000000003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-0.28079999999999999</v>
      </c>
      <c r="F19" s="192"/>
      <c r="G19" s="47">
        <f t="shared" si="0"/>
        <v>27.317035206677499</v>
      </c>
      <c r="H19" s="51">
        <f t="shared" si="1"/>
        <v>0.74713000000000007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4927.5141599999988</v>
      </c>
      <c r="F20" s="13">
        <f>F21+F25+F27+F28+F29+F26</f>
        <v>3064.3707300000001</v>
      </c>
      <c r="G20" s="32">
        <f t="shared" si="0"/>
        <v>22.726289825661834</v>
      </c>
      <c r="H20" s="33">
        <f t="shared" si="1"/>
        <v>-16754.485840000001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2475.4701700000001</v>
      </c>
      <c r="F21" s="21">
        <f>F22+F23+F24</f>
        <v>1496.03676</v>
      </c>
      <c r="G21" s="36">
        <f t="shared" si="0"/>
        <v>12.984370154733806</v>
      </c>
      <c r="H21" s="37">
        <f t="shared" si="1"/>
        <v>-16589.529829999999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383.12493000000001</v>
      </c>
      <c r="F22" s="26">
        <v>552.91417000000001</v>
      </c>
      <c r="G22" s="41">
        <f t="shared" si="0"/>
        <v>2.6486341513999307</v>
      </c>
      <c r="H22" s="27">
        <f t="shared" si="1"/>
        <v>-14081.87507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2092.3445400000001</v>
      </c>
      <c r="F23" s="26">
        <v>943.12258999999995</v>
      </c>
      <c r="G23" s="41">
        <f t="shared" si="0"/>
        <v>45.485750869565216</v>
      </c>
      <c r="H23" s="27">
        <f t="shared" si="1"/>
        <v>-2507.6554599999999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118.75855</v>
      </c>
      <c r="F25" s="26">
        <v>362.56898000000001</v>
      </c>
      <c r="G25" s="41">
        <f t="shared" si="0"/>
        <v>86.056920289855071</v>
      </c>
      <c r="H25" s="27">
        <f t="shared" si="1"/>
        <v>-19.24145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5.042E-2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2094.71074</v>
      </c>
      <c r="F27" s="26">
        <v>981.65889000000004</v>
      </c>
      <c r="G27" s="41">
        <f>E27/D27*100</f>
        <v>121.36215179606025</v>
      </c>
      <c r="H27" s="27">
        <f t="shared" ref="H27:H40" si="4">E27-D27</f>
        <v>368.71073999999999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238.52428</v>
      </c>
      <c r="F28" s="50">
        <v>224.1061</v>
      </c>
      <c r="G28" s="41">
        <f>E28/D28*100</f>
        <v>31.676531208499338</v>
      </c>
      <c r="H28" s="51">
        <f t="shared" si="4"/>
        <v>-514.47572000000002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300.95796000000001</v>
      </c>
      <c r="F30" s="13">
        <f t="shared" si="5"/>
        <v>598.12509</v>
      </c>
      <c r="G30" s="14">
        <f t="shared" ref="G30:G38" si="6">E30/D30*100</f>
        <v>29.904407790143082</v>
      </c>
      <c r="H30" s="52">
        <f t="shared" si="4"/>
        <v>-705.44203999999991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300.95796000000001</v>
      </c>
      <c r="F31" s="21">
        <f>F32</f>
        <v>425.91424999999998</v>
      </c>
      <c r="G31" s="22">
        <f t="shared" si="6"/>
        <v>30.053720790892751</v>
      </c>
      <c r="H31" s="23">
        <f t="shared" si="4"/>
        <v>-700.44203999999991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300.95796000000001</v>
      </c>
      <c r="F32" s="26">
        <v>425.91424999999998</v>
      </c>
      <c r="G32" s="41">
        <f t="shared" si="6"/>
        <v>30.053720790892751</v>
      </c>
      <c r="H32" s="27">
        <f t="shared" si="4"/>
        <v>-700.44203999999991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172.21084000000002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79.710840000000005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19.5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73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24" t="s">
        <v>60</v>
      </c>
      <c r="B40" s="226" t="s">
        <v>61</v>
      </c>
      <c r="C40" s="220">
        <f>C42+C50</f>
        <v>10138.07425</v>
      </c>
      <c r="D40" s="220">
        <f>D42+D50</f>
        <v>10153.700000000001</v>
      </c>
      <c r="E40" s="220">
        <f>E42+E50</f>
        <v>711.65120999999999</v>
      </c>
      <c r="F40" s="220">
        <f>F44+F45+F47+F50</f>
        <v>794.10975999999994</v>
      </c>
      <c r="G40" s="222">
        <f>E40/D40*100</f>
        <v>7.0087870431468327</v>
      </c>
      <c r="H40" s="214">
        <f t="shared" si="4"/>
        <v>-9442.0487900000007</v>
      </c>
    </row>
    <row r="41" spans="1:8" ht="12.75" thickBot="1" x14ac:dyDescent="0.25">
      <c r="A41" s="225"/>
      <c r="B41" s="227"/>
      <c r="C41" s="221"/>
      <c r="D41" s="221"/>
      <c r="E41" s="221"/>
      <c r="F41" s="221"/>
      <c r="G41" s="223"/>
      <c r="H41" s="215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602.06795999999997</v>
      </c>
      <c r="F42" s="21">
        <f t="shared" ref="F42" si="8">F43+F45+F47+F49</f>
        <v>729.19227999999998</v>
      </c>
      <c r="G42" s="41">
        <f t="shared" ref="G42:G55" si="9">E42/D42*100</f>
        <v>6.1162770096610011</v>
      </c>
      <c r="H42" s="23">
        <f t="shared" ref="H42:H73" si="10">E42-D42</f>
        <v>-9241.6320400000004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565.94102999999996</v>
      </c>
      <c r="F43" s="26">
        <f>F44</f>
        <v>685.75734999999997</v>
      </c>
      <c r="G43" s="41">
        <f t="shared" si="9"/>
        <v>6.3686914688903142</v>
      </c>
      <c r="H43" s="27">
        <f t="shared" si="10"/>
        <v>-8320.3589699999993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565.94102999999996</v>
      </c>
      <c r="F44" s="65">
        <v>685.75734999999997</v>
      </c>
      <c r="G44" s="66">
        <f t="shared" si="9"/>
        <v>6.3686914688903142</v>
      </c>
      <c r="H44" s="67">
        <f t="shared" si="10"/>
        <v>-8320.3589699999993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36.126930000000002</v>
      </c>
      <c r="F47" s="26">
        <f>F48</f>
        <v>43.434930000000001</v>
      </c>
      <c r="G47" s="41">
        <f t="shared" si="9"/>
        <v>26.544401175606176</v>
      </c>
      <c r="H47" s="67">
        <f t="shared" si="10"/>
        <v>-99.973069999999993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36.126930000000002</v>
      </c>
      <c r="F48" s="71">
        <v>43.434930000000001</v>
      </c>
      <c r="G48" s="41">
        <f t="shared" si="9"/>
        <v>26.544401175606176</v>
      </c>
      <c r="H48" s="27">
        <f t="shared" si="10"/>
        <v>-99.973069999999993</v>
      </c>
    </row>
    <row r="49" spans="1:234" s="72" customFormat="1" ht="57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109.58325000000001</v>
      </c>
      <c r="F50" s="79">
        <f t="shared" si="11"/>
        <v>64.917479999999998</v>
      </c>
      <c r="G50" s="32">
        <f t="shared" si="9"/>
        <v>35.34943548387097</v>
      </c>
      <c r="H50" s="33">
        <f t="shared" si="10"/>
        <v>-200.41674999999998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109.58325000000001</v>
      </c>
      <c r="F51" s="85">
        <v>64.917479999999998</v>
      </c>
      <c r="G51" s="47">
        <f t="shared" si="9"/>
        <v>36.527750000000005</v>
      </c>
      <c r="H51" s="37">
        <f t="shared" si="10"/>
        <v>-190.41674999999998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8.3858800000000002</v>
      </c>
      <c r="F53" s="13">
        <f>F54</f>
        <v>24.558430000000001</v>
      </c>
      <c r="G53" s="32">
        <f t="shared" si="9"/>
        <v>7.4231034787996819</v>
      </c>
      <c r="H53" s="33">
        <f t="shared" si="10"/>
        <v>-104.58412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8.3858800000000002</v>
      </c>
      <c r="F54" s="23">
        <f>F55+F56+F57+F58+F59</f>
        <v>24.558430000000001</v>
      </c>
      <c r="G54" s="22">
        <f t="shared" si="9"/>
        <v>7.4231034787996819</v>
      </c>
      <c r="H54" s="23">
        <f t="shared" si="10"/>
        <v>-104.58412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7.0049599999999996</v>
      </c>
      <c r="F55" s="26">
        <v>20.50685</v>
      </c>
      <c r="G55" s="22">
        <f t="shared" si="9"/>
        <v>6.8168158816660176</v>
      </c>
      <c r="H55" s="27">
        <f t="shared" si="10"/>
        <v>-95.755040000000008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1.3809199999999999</v>
      </c>
      <c r="F57" s="26">
        <v>4.0515800000000004</v>
      </c>
      <c r="G57" s="22">
        <f>E57/D57*100</f>
        <v>13.525171400587658</v>
      </c>
      <c r="H57" s="27">
        <f t="shared" si="10"/>
        <v>-8.8290800000000011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/>
      <c r="F59" s="74"/>
      <c r="G59" s="96" t="e">
        <f>E59/D59*100</f>
        <v>#DIV/0!</v>
      </c>
      <c r="H59" s="75">
        <f t="shared" si="10"/>
        <v>0</v>
      </c>
    </row>
    <row r="60" spans="1:234" s="72" customFormat="1" ht="0.75" hidden="1" customHeight="1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03" t="e">
        <f t="shared" ref="G60:G62" si="13">E60/D60*100</f>
        <v>#DIV/0!</v>
      </c>
      <c r="H60" s="202">
        <f t="shared" si="10"/>
        <v>0</v>
      </c>
    </row>
    <row r="61" spans="1:234" s="72" customFormat="1" hidden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.5" hidden="1" customHeight="1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577.18682000000001</v>
      </c>
      <c r="G63" s="100">
        <f>E63/D63*100</f>
        <v>0</v>
      </c>
      <c r="H63" s="202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571.42362000000003</v>
      </c>
      <c r="G65" s="22">
        <f t="shared" ref="G65:G70" si="14"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184.50609</v>
      </c>
      <c r="F67" s="109">
        <f t="shared" ref="F67" si="15">F68+F71+F74+F76+F80+F82+F84+F86+F88+F93+F78</f>
        <v>120.29394000000001</v>
      </c>
      <c r="G67" s="110">
        <f t="shared" si="14"/>
        <v>155.0471344537815</v>
      </c>
      <c r="H67" s="33">
        <f t="shared" si="10"/>
        <v>65.50609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0.1</v>
      </c>
      <c r="F68" s="21">
        <f t="shared" ref="F68" si="16">F69</f>
        <v>0</v>
      </c>
      <c r="G68" s="22">
        <f t="shared" si="14"/>
        <v>1.25</v>
      </c>
      <c r="H68" s="23">
        <f t="shared" si="10"/>
        <v>-7.9</v>
      </c>
    </row>
    <row r="69" spans="1:8" s="10" customFormat="1" ht="36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/>
      <c r="G69" s="22">
        <f t="shared" si="14"/>
        <v>0</v>
      </c>
      <c r="H69" s="27">
        <f t="shared" si="10"/>
        <v>-3</v>
      </c>
    </row>
    <row r="70" spans="1:8" s="10" customFormat="1" ht="32.2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0.1</v>
      </c>
      <c r="F70" s="208"/>
      <c r="G70" s="22">
        <f t="shared" si="14"/>
        <v>2</v>
      </c>
      <c r="H70" s="27">
        <f t="shared" si="10"/>
        <v>-4.9000000000000004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21.94566</v>
      </c>
      <c r="F71" s="21">
        <f>F72</f>
        <v>0</v>
      </c>
      <c r="G71" s="41"/>
      <c r="H71" s="27">
        <f t="shared" si="10"/>
        <v>4.9456600000000002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21.94566</v>
      </c>
      <c r="F72" s="26"/>
      <c r="G72" s="41">
        <f>E72/D72*100</f>
        <v>156.75471428571427</v>
      </c>
      <c r="H72" s="117">
        <f t="shared" si="10"/>
        <v>7.9456600000000002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7.4995000000000003</v>
      </c>
      <c r="F80" s="21">
        <f>F81</f>
        <v>0.75</v>
      </c>
      <c r="G80" s="41">
        <f>E80/D80*100</f>
        <v>249.98333333333335</v>
      </c>
      <c r="H80" s="27">
        <f>E80-D80</f>
        <v>4.4995000000000003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7.4995000000000003</v>
      </c>
      <c r="F81" s="23">
        <v>0.75</v>
      </c>
      <c r="G81" s="41">
        <f>E81/D81*100</f>
        <v>249.98333333333335</v>
      </c>
      <c r="H81" s="27">
        <f>E82-D81</f>
        <v>-2.4522599999999999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0.54774</v>
      </c>
      <c r="F82" s="21">
        <f>F83</f>
        <v>0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0.54774</v>
      </c>
      <c r="F83" s="26"/>
      <c r="G83" s="41">
        <f>E83/D83*100</f>
        <v>27.387</v>
      </c>
      <c r="H83" s="27">
        <f>E83-D83</f>
        <v>-1.4522599999999999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1.5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1.5</v>
      </c>
      <c r="F87" s="26">
        <v>3</v>
      </c>
      <c r="G87" s="41">
        <f t="shared" ref="G87:G98" si="19">E87/D87*100</f>
        <v>3.125</v>
      </c>
      <c r="H87" s="27">
        <f t="shared" ref="H87:H118" si="20">E87-D87</f>
        <v>-46.5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25.25318</v>
      </c>
      <c r="F88" s="21">
        <f t="shared" ref="F88" si="21">F89</f>
        <v>10.45</v>
      </c>
      <c r="G88" s="41">
        <f t="shared" si="19"/>
        <v>90.189928571428567</v>
      </c>
      <c r="H88" s="27">
        <f t="shared" si="20"/>
        <v>-2.7468199999999996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25.25318</v>
      </c>
      <c r="F89" s="26">
        <v>10.45</v>
      </c>
      <c r="G89" s="41">
        <f t="shared" si="19"/>
        <v>109.7964347826087</v>
      </c>
      <c r="H89" s="27">
        <f t="shared" si="20"/>
        <v>2.2531800000000004</v>
      </c>
    </row>
    <row r="90" spans="1:8" ht="46.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7.6600099999999998</v>
      </c>
      <c r="F93" s="26">
        <f>F94+F95</f>
        <v>105.84394</v>
      </c>
      <c r="G93" s="41" t="e">
        <f t="shared" si="19"/>
        <v>#DIV/0!</v>
      </c>
      <c r="H93" s="27">
        <f t="shared" si="20"/>
        <v>7.6600099999999998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7.0208899999999996</v>
      </c>
      <c r="F94" s="50">
        <v>104.06144</v>
      </c>
      <c r="G94" s="41" t="e">
        <f t="shared" si="19"/>
        <v>#DIV/0!</v>
      </c>
      <c r="H94" s="27">
        <f t="shared" si="20"/>
        <v>7.0208899999999996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0.63912000000000002</v>
      </c>
      <c r="F95" s="50">
        <v>1.7825</v>
      </c>
      <c r="G95" s="66" t="e">
        <f t="shared" si="19"/>
        <v>#DIV/0!</v>
      </c>
      <c r="H95" s="51">
        <f t="shared" si="20"/>
        <v>0.63912000000000002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120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120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56.753540000000001</v>
      </c>
      <c r="F98" s="79">
        <f t="shared" si="22"/>
        <v>0</v>
      </c>
      <c r="G98" s="110" t="e">
        <f t="shared" si="19"/>
        <v>#DIV/0!</v>
      </c>
      <c r="H98" s="33">
        <f t="shared" si="20"/>
        <v>56.753540000000001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56.753540000000001</v>
      </c>
      <c r="F100" s="50"/>
      <c r="G100" s="66" t="e">
        <f t="shared" ref="G100:G106" si="23">E100/D100*100</f>
        <v>#DIV/0!</v>
      </c>
      <c r="H100" s="51">
        <f t="shared" si="20"/>
        <v>56.753540000000001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94859.675990000003</v>
      </c>
      <c r="F101" s="131">
        <f>F102+F154+F152+F150</f>
        <v>91009.764670000019</v>
      </c>
      <c r="G101" s="132">
        <f t="shared" si="23"/>
        <v>25.462025885144683</v>
      </c>
      <c r="H101" s="133">
        <f t="shared" si="20"/>
        <v>-277693.85300999996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86410.73143</v>
      </c>
      <c r="F102" s="135">
        <f>F103+F106+F122+F145</f>
        <v>91009.764670000019</v>
      </c>
      <c r="G102" s="136">
        <f t="shared" si="23"/>
        <v>25.878286959352476</v>
      </c>
      <c r="H102" s="137">
        <f t="shared" si="20"/>
        <v>-247501.36856999999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37850</v>
      </c>
      <c r="F103" s="139">
        <f>SUM(F104+F105)</f>
        <v>42995.7</v>
      </c>
      <c r="G103" s="141">
        <f t="shared" si="23"/>
        <v>27.0749729965593</v>
      </c>
      <c r="H103" s="142">
        <f t="shared" si="20"/>
        <v>-101947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37850</v>
      </c>
      <c r="F104" s="21">
        <v>42995.7</v>
      </c>
      <c r="G104" s="22">
        <f t="shared" si="23"/>
        <v>27.0749729965593</v>
      </c>
      <c r="H104" s="23">
        <f t="shared" si="20"/>
        <v>-101947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4.25" customHeight="1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6281.7199199999995</v>
      </c>
      <c r="F106" s="79">
        <f>F108+F111+F112+F113</f>
        <v>1438.34365</v>
      </c>
      <c r="G106" s="110">
        <f t="shared" si="23"/>
        <v>43.620934537904404</v>
      </c>
      <c r="H106" s="33">
        <f t="shared" si="20"/>
        <v>-8118.9800800000012</v>
      </c>
    </row>
    <row r="107" spans="1:8" s="10" customFormat="1" hidden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idden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1767.41</v>
      </c>
      <c r="F109" s="26"/>
      <c r="G109" s="41">
        <v>0</v>
      </c>
      <c r="H109" s="27">
        <f>E109-D109</f>
        <v>-4209.09</v>
      </c>
    </row>
    <row r="110" spans="1:8" s="10" customFormat="1" ht="24" hidden="1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/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1277.8099200000001</v>
      </c>
      <c r="F113" s="79">
        <f>F114+F115+F116+F117+F119+F118+F120+F121</f>
        <v>1438.34365</v>
      </c>
      <c r="G113" s="110">
        <f t="shared" si="24"/>
        <v>24.631530736164393</v>
      </c>
      <c r="H113" s="33">
        <f t="shared" si="20"/>
        <v>-3909.8900799999997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52.749479999999998</v>
      </c>
      <c r="F114" s="21"/>
      <c r="G114" s="22">
        <f t="shared" si="24"/>
        <v>5.810693985459352</v>
      </c>
      <c r="H114" s="23">
        <f t="shared" si="20"/>
        <v>-855.05052000000001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346.392</v>
      </c>
      <c r="F115" s="26">
        <v>608.04</v>
      </c>
      <c r="G115" s="41">
        <f t="shared" si="24"/>
        <v>30.176147748061677</v>
      </c>
      <c r="H115" s="27">
        <f t="shared" si="20"/>
        <v>-801.50800000000004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/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878.66844000000003</v>
      </c>
      <c r="F120" s="26">
        <v>510.30365</v>
      </c>
      <c r="G120" s="41">
        <v>0</v>
      </c>
      <c r="H120" s="27">
        <f>E120-C120</f>
        <v>-2253.3315600000001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42279.011509999997</v>
      </c>
      <c r="F122" s="131">
        <f>F123+F135+F137+F139+F141+F142+F143+F136+F138</f>
        <v>42769.817470000009</v>
      </c>
      <c r="G122" s="132">
        <f t="shared" ref="G122:G129" si="25">E122/D122*100</f>
        <v>23.525667119607558</v>
      </c>
      <c r="H122" s="133">
        <f t="shared" ref="H122:H129" si="26">E122-D122</f>
        <v>-137435.38848999998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30890.937000000002</v>
      </c>
      <c r="F123" s="139">
        <f t="shared" ref="F123" si="27">F126+F130+F125+F124+F127+F132+F128+F129+F133+F134</f>
        <v>30982.81</v>
      </c>
      <c r="G123" s="141">
        <f t="shared" si="25"/>
        <v>23.269465647129898</v>
      </c>
      <c r="H123" s="142">
        <f t="shared" si="26"/>
        <v>-101862.163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24152</v>
      </c>
      <c r="F126" s="26">
        <v>24130</v>
      </c>
      <c r="G126" s="41">
        <f t="shared" si="25"/>
        <v>24.999637716412689</v>
      </c>
      <c r="H126" s="27">
        <f t="shared" si="26"/>
        <v>-72457.399999999994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3782</v>
      </c>
      <c r="F127" s="26">
        <v>4100</v>
      </c>
      <c r="G127" s="41">
        <f t="shared" si="25"/>
        <v>25.001983235053022</v>
      </c>
      <c r="H127" s="27">
        <f t="shared" si="26"/>
        <v>-11344.8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/>
      <c r="F128" s="26"/>
      <c r="G128" s="41">
        <f t="shared" si="25"/>
        <v>0</v>
      </c>
      <c r="H128" s="27">
        <f t="shared" si="26"/>
        <v>-543.20000000000005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/>
      <c r="F130" s="26">
        <v>25.43</v>
      </c>
      <c r="G130" s="41">
        <v>0</v>
      </c>
      <c r="H130" s="27">
        <f>E130-C130</f>
        <v>-305.10000000000002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281.77499999999998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2675.1619999999998</v>
      </c>
      <c r="F133" s="26">
        <v>2727.38</v>
      </c>
      <c r="G133" s="41">
        <f t="shared" si="28"/>
        <v>23.438987847511235</v>
      </c>
      <c r="H133" s="27">
        <f t="shared" si="29"/>
        <v>-8738.137999999999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/>
      <c r="F134" s="74"/>
      <c r="G134" s="96">
        <f t="shared" si="28"/>
        <v>0</v>
      </c>
      <c r="H134" s="75">
        <f t="shared" si="29"/>
        <v>-4589.3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/>
      <c r="F136" s="26"/>
      <c r="G136" s="41">
        <f t="shared" si="28"/>
        <v>0</v>
      </c>
      <c r="H136" s="27">
        <f t="shared" si="29"/>
        <v>-1173.5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433.32499999999999</v>
      </c>
      <c r="F137" s="26">
        <v>391.77499999999998</v>
      </c>
      <c r="G137" s="41">
        <f t="shared" si="28"/>
        <v>25</v>
      </c>
      <c r="H137" s="27">
        <f t="shared" si="29"/>
        <v>-1299.9749999999999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158.82300000000001</v>
      </c>
      <c r="F141" s="26">
        <v>153.375</v>
      </c>
      <c r="G141" s="41">
        <f t="shared" si="28"/>
        <v>24.999685188100113</v>
      </c>
      <c r="H141" s="27">
        <f t="shared" si="29"/>
        <v>-476.47699999999998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353.52422999999999</v>
      </c>
      <c r="F142" s="26">
        <v>344.38747000000001</v>
      </c>
      <c r="G142" s="41">
        <f t="shared" si="28"/>
        <v>22.420359589041094</v>
      </c>
      <c r="H142" s="27">
        <f t="shared" si="29"/>
        <v>-1223.27577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9912</v>
      </c>
      <c r="F143" s="79">
        <f>F144</f>
        <v>10527</v>
      </c>
      <c r="G143" s="110">
        <f t="shared" si="28"/>
        <v>25.011355034065101</v>
      </c>
      <c r="H143" s="33">
        <f t="shared" si="29"/>
        <v>-29718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9912</v>
      </c>
      <c r="F144" s="83">
        <v>10527</v>
      </c>
      <c r="G144" s="47">
        <f t="shared" si="28"/>
        <v>25.011355034065101</v>
      </c>
      <c r="H144" s="84">
        <f t="shared" si="29"/>
        <v>-29718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8460.6484799999998</v>
      </c>
      <c r="F145" s="79">
        <f t="shared" ref="F145" si="30">F146</f>
        <v>3805.90355</v>
      </c>
      <c r="G145" s="110">
        <f t="shared" si="28"/>
        <v>21.895278458775422</v>
      </c>
      <c r="H145" s="33">
        <f t="shared" si="29"/>
        <v>-30180.780520000004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5263.7954799999998</v>
      </c>
      <c r="F146" s="55">
        <v>3805.90355</v>
      </c>
      <c r="G146" s="162">
        <f t="shared" si="28"/>
        <v>19.988872327471459</v>
      </c>
      <c r="H146" s="161">
        <f t="shared" si="29"/>
        <v>-21069.83352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3196.8530000000001</v>
      </c>
      <c r="F147" s="50"/>
      <c r="G147" s="66">
        <f t="shared" si="28"/>
        <v>25.974203350720682</v>
      </c>
      <c r="H147" s="51">
        <f t="shared" si="29"/>
        <v>-9110.9470000000001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02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ht="20.25" customHeight="1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114592.58556000001</v>
      </c>
      <c r="F156" s="79">
        <f>F8+F101</f>
        <v>109875.72937000002</v>
      </c>
      <c r="G156" s="110">
        <f>E156/D156*100</f>
        <v>25.004643259557763</v>
      </c>
      <c r="H156" s="33">
        <f>E156-D156</f>
        <v>-343692.63919000002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2021-04-08T05:55:09Z</dcterms:modified>
</cp:coreProperties>
</file>