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40" windowWidth="11340" windowHeight="4950" tabRatio="146" firstSheet="13" activeTab="14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1 декабря" sheetId="12" r:id="rId12"/>
    <sheet name="2018" sheetId="13" r:id="rId13"/>
    <sheet name="январь19" sheetId="14" r:id="rId14"/>
    <sheet name="февраль19" sheetId="15" r:id="rId15"/>
  </sheets>
  <definedNames/>
  <calcPr fullCalcOnLoad="1"/>
</workbook>
</file>

<file path=xl/sharedStrings.xml><?xml version="1.0" encoding="utf-8"?>
<sst xmlns="http://schemas.openxmlformats.org/spreadsheetml/2006/main" count="6016" uniqueCount="591">
  <si>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</si>
  <si>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</si>
  <si>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</si>
  <si>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</si>
  <si>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</si>
  <si>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</si>
  <si>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</si>
  <si>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</si>
  <si>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</si>
  <si>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</si>
  <si>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</si>
  <si>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</si>
  <si>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</si>
  <si>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</si>
  <si>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</si>
  <si>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</si>
  <si>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</si>
  <si>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</si>
  <si>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</si>
  <si>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</si>
  <si>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</si>
  <si>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</si>
  <si>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</si>
  <si>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</si>
  <si>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</si>
  <si>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</si>
  <si>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</si>
  <si>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</si>
  <si>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</si>
  <si>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</si>
  <si>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</si>
  <si>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</si>
  <si>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</si>
  <si>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</si>
  <si>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</si>
  <si>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</si>
  <si>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</si>
  <si>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</si>
  <si>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</si>
  <si>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</si>
  <si>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</si>
  <si>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</si>
  <si>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</si>
  <si>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</si>
  <si>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</si>
  <si>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</si>
  <si>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</si>
  <si>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</si>
  <si>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</si>
  <si>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</si>
  <si>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</si>
  <si>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</si>
  <si>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</si>
  <si>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</si>
  <si>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</si>
  <si>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</si>
  <si>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</si>
  <si>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</si>
  <si>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</si>
  <si>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</si>
  <si>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</si>
  <si>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</si>
  <si>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</si>
  <si>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</si>
  <si>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</si>
  <si>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</si>
  <si>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</si>
  <si>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</si>
  <si>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</si>
  <si>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</si>
  <si>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</si>
  <si>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</si>
  <si>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</si>
  <si>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</si>
  <si>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</si>
  <si>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</si>
  <si>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</si>
  <si>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</si>
  <si>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</si>
  <si>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</si>
  <si>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</si>
  <si>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</si>
  <si>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</si>
  <si>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</si>
  <si>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</si>
  <si>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</si>
  <si>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</si>
  <si>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</si>
  <si>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</si>
  <si>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</si>
  <si>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</si>
  <si>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</si>
  <si>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</si>
  <si>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</si>
  <si>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</si>
  <si>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</si>
  <si>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</si>
  <si>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</si>
  <si>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</si>
  <si>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</si>
  <si>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</si>
  <si>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</si>
  <si>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</si>
  <si>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</si>
  <si>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</si>
  <si>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</si>
  <si>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</si>
  <si>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</si>
  <si>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</si>
  <si>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</si>
  <si>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</si>
  <si>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</si>
  <si>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</si>
  <si>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</si>
  <si>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</si>
  <si>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</si>
  <si>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</si>
  <si>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</si>
  <si>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</si>
  <si>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</si>
  <si>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</si>
  <si>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</si>
  <si>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</si>
  <si>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</si>
  <si>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</si>
  <si>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</si>
  <si>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</si>
  <si>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</si>
  <si>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</si>
  <si>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</si>
  <si>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</si>
  <si>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</si>
  <si>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</si>
  <si>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</si>
  <si>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</si>
  <si>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</si>
  <si>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</si>
  <si>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</si>
  <si>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</si>
  <si>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</si>
  <si>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</si>
  <si>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</si>
  <si>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</si>
  <si>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</si>
  <si>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</si>
  <si>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</si>
  <si>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</si>
  <si>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</si>
  <si>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</si>
  <si>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</si>
  <si>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</si>
  <si>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</si>
  <si>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</si>
  <si>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</si>
  <si>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</si>
  <si>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</si>
  <si>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</si>
  <si>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</si>
  <si>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</si>
  <si>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</si>
  <si>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</si>
  <si>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</si>
  <si>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</si>
  <si>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</si>
  <si>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</si>
  <si>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</si>
  <si>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</si>
  <si>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</si>
  <si>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</si>
  <si>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</si>
  <si>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</si>
  <si>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</si>
  <si>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</si>
  <si>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</si>
  <si>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</si>
  <si>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</si>
  <si>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</si>
  <si>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</si>
  <si>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</si>
  <si>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</si>
  <si>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</si>
  <si>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</si>
  <si>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</si>
  <si>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</si>
  <si>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</si>
  <si>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</si>
  <si>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</si>
  <si>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</si>
  <si>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</si>
  <si>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</si>
  <si>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</si>
  <si>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</si>
  <si>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</si>
  <si>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</si>
  <si>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</si>
  <si>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</si>
  <si>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</si>
  <si>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</si>
  <si>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</si>
  <si>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</si>
  <si>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</si>
  <si>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</si>
  <si>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</si>
  <si>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</si>
  <si>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</si>
  <si>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</si>
  <si>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</si>
  <si>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</si>
  <si>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</si>
  <si>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</si>
  <si>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</si>
  <si>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</si>
  <si>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</si>
  <si>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</si>
  <si>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</si>
  <si>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</si>
  <si>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</si>
  <si>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</si>
  <si>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</si>
  <si>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</si>
  <si>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</si>
  <si>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</si>
  <si>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</si>
  <si>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</si>
  <si>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</si>
  <si>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</si>
  <si>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</si>
  <si>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</si>
  <si>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</si>
  <si>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</si>
  <si>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</si>
  <si>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</si>
  <si>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</si>
  <si>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</si>
  <si>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</si>
  <si>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</si>
  <si>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</si>
  <si>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</si>
  <si>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</si>
  <si>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</si>
  <si>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</si>
  <si>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</si>
  <si>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</si>
  <si>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</si>
  <si>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</si>
  <si>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</si>
  <si>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</si>
  <si>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</si>
  <si>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</si>
  <si>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</si>
  <si>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</si>
  <si>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</si>
  <si>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</si>
  <si>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</si>
  <si>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</si>
  <si>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</si>
  <si>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</si>
  <si>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</si>
  <si>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</si>
  <si>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</si>
  <si>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</si>
  <si>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</si>
  <si>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</si>
  <si>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</si>
  <si>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</si>
  <si>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</si>
  <si>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</si>
  <si>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</si>
  <si>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</si>
  <si>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</si>
  <si>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</si>
  <si>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</si>
  <si>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</si>
  <si>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</si>
  <si>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</si>
  <si>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</si>
  <si>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</si>
  <si>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</si>
  <si>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</si>
  <si>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</si>
  <si>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</si>
  <si>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</si>
  <si>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</si>
  <si>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</si>
  <si>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</si>
  <si>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</si>
  <si>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</si>
  <si>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</si>
  <si>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</si>
  <si>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</si>
  <si>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</si>
  <si>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</si>
  <si>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</si>
  <si>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</si>
  <si>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</si>
  <si>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</si>
  <si>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</si>
  <si>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</si>
  <si>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</si>
  <si>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</si>
  <si>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</si>
  <si>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</si>
  <si>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</si>
  <si>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</si>
  <si>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</si>
  <si>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</si>
  <si>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</si>
  <si>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</si>
  <si>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</si>
  <si>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</si>
  <si>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</si>
  <si>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</si>
  <si>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</si>
  <si>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</si>
  <si>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</si>
  <si>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</si>
  <si>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</si>
  <si>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</si>
  <si>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</si>
  <si>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</si>
  <si>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</si>
  <si>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</si>
  <si>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</si>
  <si>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</si>
  <si>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</si>
  <si>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</si>
  <si>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</si>
  <si>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</si>
  <si>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</si>
  <si>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</si>
  <si>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</si>
  <si>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</si>
  <si>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</si>
  <si>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</si>
  <si>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</si>
  <si>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</si>
  <si>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</si>
  <si>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</si>
  <si>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</si>
  <si>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</si>
  <si>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</si>
  <si>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</si>
  <si>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</si>
  <si>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</si>
  <si>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</si>
  <si>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</si>
  <si>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</si>
  <si>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</si>
  <si>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</si>
  <si>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</si>
  <si>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</si>
  <si>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</si>
  <si>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</si>
  <si>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</si>
  <si>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</si>
  <si>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</si>
  <si>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</si>
  <si>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</si>
  <si>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</si>
  <si>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</si>
  <si>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</si>
  <si>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</si>
  <si>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</si>
  <si>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</si>
  <si>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</si>
  <si>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</si>
  <si>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</si>
  <si>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</si>
  <si>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</si>
  <si>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</si>
  <si>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 xml:space="preserve">Субвенции на госстандарт по дошкольному образованию </t>
  </si>
  <si>
    <t>000 1 05 01011 01 0000 110</t>
  </si>
  <si>
    <t>000 1 05 01021 01 0000 110</t>
  </si>
  <si>
    <t>000 1 05 01022 01 0000 110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</si>
  <si>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</si>
  <si>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</si>
  <si>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</si>
  <si>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</si>
  <si>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</si>
  <si>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</si>
  <si>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</si>
  <si>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</si>
  <si>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</si>
  <si>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</si>
  <si>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</si>
  <si>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</si>
  <si>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</si>
  <si>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</si>
  <si>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</si>
  <si>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</si>
  <si>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</si>
  <si>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</si>
  <si>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</si>
  <si>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</si>
  <si>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</si>
  <si>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000 1 12 01070 01 0000 120</t>
  </si>
  <si>
    <t>000 1 16 18050 00 0000 140</t>
  </si>
  <si>
    <t>Денежные взыскания за нарушение бюджетного законодательства</t>
  </si>
  <si>
    <t>000 2 02 02008 05 0000 151</t>
  </si>
  <si>
    <t>000 2 02 04061 05 0000 151</t>
  </si>
  <si>
    <t>000 2 02 04070 05 0000 151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</si>
  <si>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</si>
  <si>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t>Единая субвенция по содержанию детей в замещающих семьях</t>
  </si>
  <si>
    <t>Прочие денежные взыскания за правонарушения в области дорожного движения</t>
  </si>
  <si>
    <r>
      <t xml:space="preserve">ЗАГС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</si>
  <si>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</si>
  <si>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Начальник финансового отдела</t>
  </si>
  <si>
    <t>000 1 11 05025 00 0000 120</t>
  </si>
  <si>
    <t>Субс.на соф.расх.по подгот.документов для внесения в гос.кадастр недвижимости</t>
  </si>
  <si>
    <t>на 1 января</t>
  </si>
  <si>
    <t>Субв.на выполнение полномочий по защите населения от болезней</t>
  </si>
  <si>
    <t>уточненный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</si>
  <si>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</si>
  <si>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</si>
  <si>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</si>
  <si>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</si>
  <si>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</si>
  <si>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первоначальный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</si>
  <si>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</si>
  <si>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Субсидии молодым семьям для отдельных категорий граждан</t>
  </si>
  <si>
    <t>000 2 02 15000 00 0000 151</t>
  </si>
  <si>
    <t>000 2 02 15001 05 0000 151</t>
  </si>
  <si>
    <t>000 2 02 15002 05 0000 151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</si>
  <si>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</si>
  <si>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000 2 02 20077 05 0000 151</t>
  </si>
  <si>
    <t>Субс.на создание в общеобраз.орг.,условий для занятия физ.культурой</t>
  </si>
  <si>
    <t>000 2 02 20216 05 0000 151</t>
  </si>
  <si>
    <t>000 2 02 29999 05 0000 151</t>
  </si>
  <si>
    <t>Субсидии на совершенствование организации питания учащихся в общеобразовательных организациях</t>
  </si>
  <si>
    <t>000 2 02 30000 00 0000 151</t>
  </si>
  <si>
    <t>Субвенции на осуществление переданных полномочий</t>
  </si>
  <si>
    <t>000 2 02 30024 05 0000 151</t>
  </si>
  <si>
    <t>Субвенции на сельскохозяйственное производство</t>
  </si>
  <si>
    <t xml:space="preserve">Субвенции на госстандарт по общему образованию </t>
  </si>
  <si>
    <t>Субвенции на выполнение полномочий по отлову и содержанию безнадзорных животных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</si>
  <si>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</si>
  <si>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</si>
  <si>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Субв.по ведению списка подлежащих обеспеч.жилыми помещ.детей-сирот и детей,оставшихся без попечения родителей</t>
  </si>
  <si>
    <t>000 2 02 30029 05 0000 151</t>
  </si>
  <si>
    <t>Выплата компенсации части родительской платы</t>
  </si>
  <si>
    <t>000 2 02 35082 05 0000 151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</si>
  <si>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</si>
  <si>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000 2 02 35118 05 0000 151</t>
  </si>
  <si>
    <t>000 2 02 35260 05 0000 151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</si>
  <si>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</si>
  <si>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t>000 2 02 35542 05 0000 151</t>
  </si>
  <si>
    <t>Субвенции бюджетам муниципальных районов на повышение продуктивности в молочном скотоводстве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</si>
  <si>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</si>
  <si>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</si>
  <si>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</si>
  <si>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</si>
  <si>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</si>
  <si>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</si>
  <si>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000 2 02 39999 00 0000 151</t>
  </si>
  <si>
    <t>000 2 02 39999 05 0000 151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</si>
  <si>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</si>
  <si>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</si>
  <si>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</si>
  <si>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МТ на подключение общедоступных библиотек к сети интернет</t>
  </si>
  <si>
    <t>МТ на госуд.поддержку мун-х учреждений культуры,нах-ся на территориях сельских поселений</t>
  </si>
  <si>
    <t>МТ на госуд.поддержку лучших работников мун-х учреждений культуры,нах-ся на территории сельских поселений</t>
  </si>
  <si>
    <t>МТ на завершение работ по созданию МФЦ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</si>
  <si>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</si>
  <si>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</si>
  <si>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</si>
  <si>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</si>
  <si>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</si>
  <si>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</si>
  <si>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</si>
  <si>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012 218 05030 05 0000 180</t>
  </si>
  <si>
    <t>Доходы бюджетов мун.районов от возврата субсидий и субвенций прошлых лет</t>
  </si>
  <si>
    <t>Н.А.Данилова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</si>
  <si>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</si>
  <si>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</si>
  <si>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</si>
  <si>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</si>
  <si>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</si>
  <si>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000 2 02 25519 05 0000 151</t>
  </si>
  <si>
    <t>Субсидия бюджетам на поддержку отрасли культуры</t>
  </si>
  <si>
    <t>000 2 02 29999 05 9000 151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</si>
  <si>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</si>
  <si>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000 2 04 05000 05 0000 000</t>
  </si>
  <si>
    <t>Безвозмездные поступления от негосударственных организаций</t>
  </si>
  <si>
    <t>Субсидии на повышение заработной платы педагогическим и культ.работникам</t>
  </si>
  <si>
    <t>Субс. на кап.ремонт объектов ком.инфр.</t>
  </si>
  <si>
    <t>Всероссийская сельхоз.перепись</t>
  </si>
  <si>
    <t>000 1 11 05013 05 0000 120</t>
  </si>
  <si>
    <t>000 11302995050000130</t>
  </si>
  <si>
    <t>Прочие доходы от компенсации затрат бюджетов муниципальных районов</t>
  </si>
  <si>
    <t>000 1 08 06000 01 1000 110</t>
  </si>
  <si>
    <t>Государственная пошлина за совершение действий,связанных с приобретением гражданства РФ</t>
  </si>
  <si>
    <t>Государственная пошлина за выдачу и обмен паспорта гражданина Российской Федерации</t>
  </si>
  <si>
    <t>000 2 02 25467 05 0000 151</t>
  </si>
  <si>
    <t>Субсидии на поддержку отрасли культуры</t>
  </si>
  <si>
    <t>000 1 08 07000 01 0000 110</t>
  </si>
  <si>
    <t>000 2 02 25497 05 0000 151</t>
  </si>
  <si>
    <t>Субсидия на реал.мер. ОЦП "Развитие торговли в Орен. Обл." на 2014-2016 гг. (ГСМ)</t>
  </si>
  <si>
    <t>000 111 05325 10 0000 120</t>
  </si>
  <si>
    <t>Плата по соглашениям об установлении сервитута, заключенным органами местного самоуправления сельских поселений</t>
  </si>
  <si>
    <t>000 1 11 09040 00 0000 120</t>
  </si>
  <si>
    <t>Прочие доходы от использования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</si>
  <si>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000 1 14 000 00 0000 000</t>
  </si>
  <si>
    <t>000 1 14 02052 05 0000 410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</si>
  <si>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</si>
  <si>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</si>
  <si>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000 1 14 030501 05 0000 430</t>
  </si>
  <si>
    <t>000 1 14 06000 00 0000 430</t>
  </si>
  <si>
    <t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</t>
  </si>
  <si>
    <t>Субвенции на осущ. полном. по перв.воин. Учету</t>
  </si>
  <si>
    <t>000 2 02 35120 05 0000 151</t>
  </si>
  <si>
    <t>на 1 декабря</t>
  </si>
  <si>
    <t xml:space="preserve">         на 1 декабря 2018 года</t>
  </si>
  <si>
    <t xml:space="preserve">Исполнитель:  Е.М. Горяинова </t>
  </si>
  <si>
    <t xml:space="preserve">         на 1января 2019 года</t>
  </si>
  <si>
    <t>Государственная пошлина по делам, рассматриваемым в судах общей юрисдикции</t>
  </si>
  <si>
    <t>Единый налог на вмененный доход для отдельных видов деятельности</t>
  </si>
  <si>
    <t>Платежи за негативное воздействие на окружающую среду</t>
  </si>
  <si>
    <t>Денежные взыскания за нарушение зак-ва о применении контрольно-кассовой техники</t>
  </si>
  <si>
    <t>Денежные взыскания и иные суммы, взыскиваемые с лиц,виновных в совершении преступлений, зачисляемые в местные бюджеты</t>
  </si>
  <si>
    <t>Денежные взыскания (штрафы) за нарушение законод-ва в области охраны окружающей среды</t>
  </si>
  <si>
    <t>Денежные взыскания (штрафы) за нарушение законод-ва в области обеспеч. сан-но- эпидем. благополуч. человека</t>
  </si>
  <si>
    <t>Прочие поступления от денежных взысканий, зачисляемые в местные бюджеты</t>
  </si>
  <si>
    <t>Денежные взыскания за административные правонарушения в обл. гос. регулирования пр-ва алкогольной прод-ии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</si>
  <si>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</si>
  <si>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</si>
  <si>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</si>
  <si>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</si>
  <si>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</si>
  <si>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</si>
  <si>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</si>
  <si>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</si>
  <si>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</si>
  <si>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</t>
  </si>
  <si>
    <t>000 1 11 09040 05 0000 120</t>
  </si>
  <si>
    <t>000 1 11 09045 05 0000 120</t>
  </si>
  <si>
    <t>Доходы от сдачи в аренду имущества, составляющего казну сельских поселений (за исключением земельных участков</t>
  </si>
  <si>
    <t>000 1 11 05075 10 0000 120</t>
  </si>
  <si>
    <t>000 1 11 05325 10 0000 120</t>
  </si>
  <si>
    <t>012 218 05030 05 0000 150</t>
  </si>
  <si>
    <t>000 2 02 04999 05 0000 150</t>
  </si>
  <si>
    <t>000 2 02 04999 00 0000 150</t>
  </si>
  <si>
    <t>000 2 02 04014 05 0000 150</t>
  </si>
  <si>
    <t>000 2 02 04070 05 0000 150</t>
  </si>
  <si>
    <t>000 2 02 04061 05 0000 150</t>
  </si>
  <si>
    <t>000 2 02 04053 05 0000 150</t>
  </si>
  <si>
    <t>000 2 02 04052 05 0000 150</t>
  </si>
  <si>
    <t>000 2 02 04025 05 0000 150</t>
  </si>
  <si>
    <t>000 2 02 04041 05 0000 150</t>
  </si>
  <si>
    <t>000 2 02 04012 05 0000 150</t>
  </si>
  <si>
    <t>000 2 02 04000 00 0000 150</t>
  </si>
  <si>
    <t>000 2 02 39999 05 0000 150</t>
  </si>
  <si>
    <t>000 2 02 39999 00 0000 150</t>
  </si>
  <si>
    <t>000 2 02 35120 05 0000 150</t>
  </si>
  <si>
    <t>000 2 02 39998 05 0000 150</t>
  </si>
  <si>
    <t>000 2 02 35930 05 0000 150</t>
  </si>
  <si>
    <t>000 2 02 35543 05 0000 150</t>
  </si>
  <si>
    <t>000 2 02 35542 05 0000 150</t>
  </si>
  <si>
    <t>000 2 02 35260 05 0000 150</t>
  </si>
  <si>
    <t>000 2 02 35118 05 0000 150</t>
  </si>
  <si>
    <t>000 2 02 35082 05 0000 150</t>
  </si>
  <si>
    <t>000 2 02 30029 05 0000 150</t>
  </si>
  <si>
    <t>000 2 02 30024 05 0000 150</t>
  </si>
  <si>
    <t>000 2 02 03024 05 0000 150</t>
  </si>
  <si>
    <t>000 2 02 30000 00 0000 150</t>
  </si>
  <si>
    <t>000 2 02 29999 05 0000 150</t>
  </si>
  <si>
    <t>000 2 02 29999 05 9000 150</t>
  </si>
  <si>
    <t>000 2 02 25519 05 0000 150</t>
  </si>
  <si>
    <t>000 2 02 25467 05 0000 150</t>
  </si>
  <si>
    <t>000 2 02 25027 05 0000 150</t>
  </si>
  <si>
    <t>000 2 02 20216 05 0000 150</t>
  </si>
  <si>
    <t>000 2 02 25097 05 0000 150</t>
  </si>
  <si>
    <t>000 2 02 20077 05 0000 150</t>
  </si>
  <si>
    <t>000 2 02 02008 05 0000 150</t>
  </si>
  <si>
    <t>000 2 02 25497 05 0000 150</t>
  </si>
  <si>
    <t>000 2 02 02000 00 0000 150</t>
  </si>
  <si>
    <t>000 2 02 15002 05 0000 150</t>
  </si>
  <si>
    <t>000 2 02 15001 05 0000 150</t>
  </si>
  <si>
    <t>000 2 02 15000 00 0000 150</t>
  </si>
  <si>
    <t>000 1 16 08010 01 0000 140</t>
  </si>
  <si>
    <t>Денежные взыскаания за административные правонарушения в области государственного регулирования производства и оборота этилового спирта, алкогольной продукции</t>
  </si>
  <si>
    <t xml:space="preserve">         на 1 февраля 2019 года</t>
  </si>
  <si>
    <t>на 1 февраля</t>
  </si>
  <si>
    <t>Денежные взыскания за нарушение зак-ва РФ о размещении заказов на поставки товаров,выполнение работ,оказание услуг для нужд мун-х районов</t>
  </si>
  <si>
    <t>000 2 02 25555 10 0000150</t>
  </si>
  <si>
    <t>Субсидии бюджетам сельских поселений на реализацию программ формирования современной городской среды</t>
  </si>
  <si>
    <t>Судсидия на организацию подвоза обучающихся в муниципальных общеобразовательных организациях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</si>
  <si>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Ф(R0820)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</si>
  <si>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</rPr>
      <t>(80500)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</si>
  <si>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</rPr>
      <t>(80510)</t>
    </r>
  </si>
  <si>
    <t xml:space="preserve">         на 1 март 2019 года</t>
  </si>
  <si>
    <t>на 1 март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</si>
</sst>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3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4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0" fontId="0" fillId="33" borderId="0" xfId="0" applyFill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29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6" fillId="0" borderId="19" xfId="0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70" fontId="5" fillId="0" borderId="50" xfId="0" applyNumberFormat="1" applyFont="1" applyFill="1" applyBorder="1" applyAlignment="1">
      <alignment/>
    </xf>
    <xf numFmtId="170" fontId="4" fillId="0" borderId="2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6" fillId="0" borderId="51" xfId="0" applyFont="1" applyBorder="1" applyAlignment="1">
      <alignment/>
    </xf>
    <xf numFmtId="170" fontId="6" fillId="0" borderId="51" xfId="0" applyNumberFormat="1" applyFont="1" applyBorder="1" applyAlignment="1">
      <alignment/>
    </xf>
    <xf numFmtId="170" fontId="3" fillId="0" borderId="51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6" fillId="0" borderId="38" xfId="0" applyFont="1" applyBorder="1" applyAlignment="1">
      <alignment wrapText="1"/>
    </xf>
    <xf numFmtId="170" fontId="6" fillId="0" borderId="38" xfId="0" applyNumberFormat="1" applyFont="1" applyBorder="1" applyAlignment="1">
      <alignment wrapText="1"/>
    </xf>
    <xf numFmtId="0" fontId="6" fillId="0" borderId="52" xfId="0" applyFont="1" applyBorder="1" applyAlignment="1">
      <alignment/>
    </xf>
    <xf numFmtId="170" fontId="6" fillId="0" borderId="52" xfId="0" applyNumberFormat="1" applyFont="1" applyBorder="1" applyAlignment="1">
      <alignment/>
    </xf>
    <xf numFmtId="170" fontId="3" fillId="0" borderId="5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0" fontId="6" fillId="0" borderId="53" xfId="0" applyNumberFormat="1" applyFont="1" applyBorder="1" applyAlignment="1">
      <alignment/>
    </xf>
    <xf numFmtId="170" fontId="3" fillId="0" borderId="53" xfId="0" applyNumberFormat="1" applyFont="1" applyFill="1" applyBorder="1" applyAlignment="1">
      <alignment/>
    </xf>
    <xf numFmtId="0" fontId="6" fillId="0" borderId="53" xfId="0" applyFont="1" applyBorder="1" applyAlignment="1">
      <alignment wrapText="1"/>
    </xf>
    <xf numFmtId="170" fontId="3" fillId="0" borderId="53" xfId="0" applyNumberFormat="1" applyFont="1" applyBorder="1" applyAlignment="1">
      <alignment/>
    </xf>
    <xf numFmtId="170" fontId="3" fillId="33" borderId="53" xfId="0" applyNumberFormat="1" applyFont="1" applyFill="1" applyBorder="1" applyAlignment="1">
      <alignment/>
    </xf>
    <xf numFmtId="0" fontId="6" fillId="0" borderId="52" xfId="0" applyFont="1" applyBorder="1" applyAlignment="1">
      <alignment wrapText="1"/>
    </xf>
    <xf numFmtId="0" fontId="6" fillId="0" borderId="54" xfId="0" applyFont="1" applyBorder="1" applyAlignment="1">
      <alignment wrapText="1"/>
    </xf>
    <xf numFmtId="170" fontId="6" fillId="33" borderId="51" xfId="0" applyNumberFormat="1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170" fontId="6" fillId="33" borderId="5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33" borderId="51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 wrapText="1"/>
    </xf>
    <xf numFmtId="170" fontId="6" fillId="33" borderId="11" xfId="0" applyNumberFormat="1" applyFont="1" applyFill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38" xfId="0" applyFont="1" applyBorder="1" applyAlignment="1">
      <alignment/>
    </xf>
    <xf numFmtId="170" fontId="6" fillId="33" borderId="52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 wrapText="1"/>
    </xf>
    <xf numFmtId="170" fontId="6" fillId="33" borderId="38" xfId="0" applyNumberFormat="1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170" fontId="5" fillId="33" borderId="25" xfId="0" applyNumberFormat="1" applyFont="1" applyFill="1" applyBorder="1" applyAlignment="1">
      <alignment/>
    </xf>
    <xf numFmtId="170" fontId="6" fillId="33" borderId="38" xfId="0" applyNumberFormat="1" applyFont="1" applyFill="1" applyBorder="1" applyAlignment="1">
      <alignment/>
    </xf>
    <xf numFmtId="170" fontId="4" fillId="33" borderId="53" xfId="0" applyNumberFormat="1" applyFont="1" applyFill="1" applyBorder="1" applyAlignment="1">
      <alignment/>
    </xf>
    <xf numFmtId="0" fontId="4" fillId="0" borderId="53" xfId="0" applyFont="1" applyBorder="1" applyAlignment="1">
      <alignment horizontal="center"/>
    </xf>
    <xf numFmtId="0" fontId="6" fillId="0" borderId="53" xfId="0" applyFont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 wrapText="1"/>
    </xf>
    <xf numFmtId="170" fontId="3" fillId="33" borderId="27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4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0" fontId="5" fillId="0" borderId="47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70" fontId="4" fillId="0" borderId="56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3" fillId="0" borderId="57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57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/>
    </xf>
    <xf numFmtId="170" fontId="5" fillId="0" borderId="44" xfId="0" applyNumberFormat="1" applyFont="1" applyFill="1" applyBorder="1" applyAlignment="1">
      <alignment/>
    </xf>
    <xf numFmtId="170" fontId="6" fillId="0" borderId="38" xfId="0" applyNumberFormat="1" applyFont="1" applyBorder="1" applyAlignment="1">
      <alignment/>
    </xf>
    <xf numFmtId="170" fontId="5" fillId="0" borderId="22" xfId="0" applyNumberFormat="1" applyFont="1" applyFill="1" applyBorder="1" applyAlignment="1">
      <alignment/>
    </xf>
    <xf numFmtId="0" fontId="55" fillId="0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170" fontId="4" fillId="33" borderId="38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55" fillId="0" borderId="12" xfId="0" applyFont="1" applyFill="1" applyBorder="1" applyAlignment="1">
      <alignment vertical="center" wrapText="1"/>
    </xf>
    <xf numFmtId="164" fontId="4" fillId="0" borderId="58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6" fillId="33" borderId="0" xfId="0" applyFont="1" applyFill="1" applyAlignment="1">
      <alignment/>
    </xf>
    <xf numFmtId="164" fontId="6" fillId="0" borderId="11" xfId="0" applyNumberFormat="1" applyFont="1" applyFill="1" applyBorder="1" applyAlignment="1">
      <alignment/>
    </xf>
    <xf numFmtId="170" fontId="3" fillId="0" borderId="57" xfId="0" applyNumberFormat="1" applyFont="1" applyFill="1" applyBorder="1" applyAlignment="1">
      <alignment/>
    </xf>
    <xf numFmtId="170" fontId="3" fillId="0" borderId="55" xfId="0" applyNumberFormat="1" applyFont="1" applyFill="1" applyBorder="1" applyAlignment="1">
      <alignment/>
    </xf>
    <xf numFmtId="170" fontId="4" fillId="0" borderId="34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3" fillId="33" borderId="59" xfId="0" applyNumberFormat="1" applyFont="1" applyFill="1" applyBorder="1" applyAlignment="1">
      <alignment/>
    </xf>
    <xf numFmtId="170" fontId="3" fillId="33" borderId="38" xfId="0" applyNumberFormat="1" applyFont="1" applyFill="1" applyBorder="1" applyAlignment="1">
      <alignment/>
    </xf>
    <xf numFmtId="170" fontId="3" fillId="33" borderId="60" xfId="0" applyNumberFormat="1" applyFont="1" applyFill="1" applyBorder="1" applyAlignment="1">
      <alignment/>
    </xf>
    <xf numFmtId="170" fontId="3" fillId="33" borderId="61" xfId="0" applyNumberFormat="1" applyFont="1" applyFill="1" applyBorder="1" applyAlignment="1">
      <alignment/>
    </xf>
    <xf numFmtId="170" fontId="3" fillId="33" borderId="52" xfId="0" applyNumberFormat="1" applyFont="1" applyFill="1" applyBorder="1" applyAlignment="1">
      <alignment/>
    </xf>
    <xf numFmtId="170" fontId="4" fillId="33" borderId="56" xfId="0" applyNumberFormat="1" applyFont="1" applyFill="1" applyBorder="1" applyAlignment="1">
      <alignment/>
    </xf>
    <xf numFmtId="170" fontId="3" fillId="33" borderId="62" xfId="0" applyNumberFormat="1" applyFont="1" applyFill="1" applyBorder="1" applyAlignment="1">
      <alignment/>
    </xf>
    <xf numFmtId="170" fontId="3" fillId="33" borderId="51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170" fontId="4" fillId="33" borderId="63" xfId="0" applyNumberFormat="1" applyFont="1" applyFill="1" applyBorder="1" applyAlignment="1">
      <alignment/>
    </xf>
    <xf numFmtId="170" fontId="3" fillId="33" borderId="55" xfId="0" applyNumberFormat="1" applyFont="1" applyFill="1" applyBorder="1" applyAlignment="1">
      <alignment/>
    </xf>
    <xf numFmtId="170" fontId="4" fillId="33" borderId="6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3" fillId="0" borderId="13" xfId="0" applyFont="1" applyBorder="1" applyAlignment="1">
      <alignment wrapText="1"/>
    </xf>
    <xf numFmtId="170" fontId="5" fillId="0" borderId="48" xfId="0" applyNumberFormat="1" applyFont="1" applyBorder="1" applyAlignment="1">
      <alignment/>
    </xf>
    <xf numFmtId="166" fontId="3" fillId="0" borderId="31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70" fontId="3" fillId="0" borderId="31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1" fontId="3" fillId="0" borderId="49" xfId="0" applyNumberFormat="1" applyFont="1" applyBorder="1" applyAlignment="1">
      <alignment/>
    </xf>
    <xf numFmtId="1" fontId="3" fillId="0" borderId="40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164" fontId="3" fillId="0" borderId="45" xfId="0" applyNumberFormat="1" applyFont="1" applyBorder="1" applyAlignment="1">
      <alignment/>
    </xf>
    <xf numFmtId="1" fontId="3" fillId="0" borderId="45" xfId="0" applyNumberFormat="1" applyFont="1" applyBorder="1" applyAlignment="1">
      <alignment/>
    </xf>
    <xf numFmtId="49" fontId="8" fillId="0" borderId="17" xfId="53" applyNumberFormat="1" applyFont="1" applyBorder="1" applyAlignment="1">
      <alignment/>
      <protection/>
    </xf>
    <xf numFmtId="0" fontId="8" fillId="0" borderId="10" xfId="53" applyFont="1" applyBorder="1" applyAlignment="1">
      <alignment horizontal="left" wrapText="1"/>
      <protection/>
    </xf>
    <xf numFmtId="170" fontId="6" fillId="33" borderId="18" xfId="0" applyNumberFormat="1" applyFont="1" applyFill="1" applyBorder="1" applyAlignment="1">
      <alignment/>
    </xf>
    <xf numFmtId="0" fontId="5" fillId="0" borderId="50" xfId="0" applyFont="1" applyBorder="1" applyAlignment="1">
      <alignment/>
    </xf>
    <xf numFmtId="170" fontId="5" fillId="0" borderId="16" xfId="0" applyNumberFormat="1" applyFont="1" applyFill="1" applyBorder="1" applyAlignment="1">
      <alignment/>
    </xf>
    <xf numFmtId="0" fontId="6" fillId="0" borderId="29" xfId="0" applyFont="1" applyBorder="1" applyAlignment="1">
      <alignment wrapText="1"/>
    </xf>
    <xf numFmtId="170" fontId="6" fillId="33" borderId="35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0" fontId="4" fillId="0" borderId="58" xfId="0" applyFont="1" applyBorder="1" applyAlignment="1">
      <alignment horizontal="center"/>
    </xf>
    <xf numFmtId="170" fontId="5" fillId="0" borderId="58" xfId="0" applyNumberFormat="1" applyFont="1" applyBorder="1" applyAlignment="1">
      <alignment/>
    </xf>
    <xf numFmtId="170" fontId="5" fillId="33" borderId="58" xfId="0" applyNumberFormat="1" applyFont="1" applyFill="1" applyBorder="1" applyAlignment="1">
      <alignment/>
    </xf>
    <xf numFmtId="170" fontId="4" fillId="33" borderId="34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0" fontId="4" fillId="0" borderId="48" xfId="0" applyFont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5" fillId="0" borderId="40" xfId="0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6" fillId="33" borderId="12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  <xf numFmtId="170" fontId="5" fillId="0" borderId="15" xfId="0" applyNumberFormat="1" applyFont="1" applyBorder="1" applyAlignment="1">
      <alignment/>
    </xf>
    <xf numFmtId="164" fontId="3" fillId="0" borderId="48" xfId="0" applyNumberFormat="1" applyFont="1" applyBorder="1" applyAlignment="1">
      <alignment/>
    </xf>
    <xf numFmtId="0" fontId="4" fillId="0" borderId="20" xfId="0" applyFont="1" applyBorder="1" applyAlignment="1">
      <alignment vertical="top"/>
    </xf>
    <xf numFmtId="1" fontId="3" fillId="0" borderId="58" xfId="0" applyNumberFormat="1" applyFont="1" applyBorder="1" applyAlignment="1">
      <alignment/>
    </xf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21" xfId="53" applyFont="1" applyBorder="1" applyAlignment="1">
      <alignment horizontal="center" vertical="distributed" wrapText="1"/>
      <protection/>
    </xf>
    <xf numFmtId="49" fontId="3" fillId="0" borderId="18" xfId="53" applyNumberFormat="1" applyFont="1" applyBorder="1" applyAlignment="1">
      <alignment/>
      <protection/>
    </xf>
    <xf numFmtId="49" fontId="3" fillId="0" borderId="11" xfId="53" applyNumberFormat="1" applyFont="1" applyBorder="1" applyAlignment="1">
      <alignment vertical="center"/>
      <protection/>
    </xf>
    <xf numFmtId="49" fontId="4" fillId="0" borderId="15" xfId="53" applyNumberFormat="1" applyFont="1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13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" fontId="3" fillId="0" borderId="4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70" fontId="3" fillId="33" borderId="57" xfId="0" applyNumberFormat="1" applyFont="1" applyFill="1" applyBorder="1" applyAlignment="1">
      <alignment/>
    </xf>
    <xf numFmtId="170" fontId="3" fillId="0" borderId="45" xfId="0" applyNumberFormat="1" applyFont="1" applyFill="1" applyBorder="1" applyAlignment="1">
      <alignment/>
    </xf>
    <xf numFmtId="170" fontId="3" fillId="33" borderId="45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6" fillId="33" borderId="29" xfId="0" applyNumberFormat="1" applyFont="1" applyFill="1" applyBorder="1" applyAlignment="1">
      <alignment/>
    </xf>
    <xf numFmtId="170" fontId="6" fillId="33" borderId="45" xfId="0" applyNumberFormat="1" applyFont="1" applyFill="1" applyBorder="1" applyAlignment="1">
      <alignment wrapText="1"/>
    </xf>
    <xf numFmtId="170" fontId="6" fillId="0" borderId="45" xfId="0" applyNumberFormat="1" applyFont="1" applyBorder="1" applyAlignment="1">
      <alignment wrapText="1"/>
    </xf>
    <xf numFmtId="170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5" xfId="0" applyFont="1" applyBorder="1" applyAlignment="1">
      <alignment wrapText="1"/>
    </xf>
    <xf numFmtId="0" fontId="3" fillId="0" borderId="44" xfId="0" applyFont="1" applyFill="1" applyBorder="1" applyAlignment="1">
      <alignment/>
    </xf>
    <xf numFmtId="0" fontId="6" fillId="0" borderId="47" xfId="0" applyFont="1" applyBorder="1" applyAlignment="1">
      <alignment/>
    </xf>
    <xf numFmtId="170" fontId="6" fillId="0" borderId="48" xfId="0" applyNumberFormat="1" applyFont="1" applyBorder="1" applyAlignment="1">
      <alignment/>
    </xf>
    <xf numFmtId="170" fontId="3" fillId="0" borderId="64" xfId="0" applyNumberFormat="1" applyFont="1" applyFill="1" applyBorder="1" applyAlignment="1">
      <alignment/>
    </xf>
    <xf numFmtId="170" fontId="3" fillId="0" borderId="24" xfId="0" applyNumberFormat="1" applyFont="1" applyFill="1" applyBorder="1" applyAlignment="1">
      <alignment/>
    </xf>
    <xf numFmtId="166" fontId="3" fillId="0" borderId="35" xfId="0" applyNumberFormat="1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70" fontId="6" fillId="33" borderId="65" xfId="0" applyNumberFormat="1" applyFont="1" applyFill="1" applyBorder="1" applyAlignment="1">
      <alignment/>
    </xf>
    <xf numFmtId="170" fontId="6" fillId="33" borderId="55" xfId="0" applyNumberFormat="1" applyFont="1" applyFill="1" applyBorder="1" applyAlignment="1">
      <alignment/>
    </xf>
    <xf numFmtId="170" fontId="6" fillId="33" borderId="57" xfId="0" applyNumberFormat="1" applyFont="1" applyFill="1" applyBorder="1" applyAlignment="1">
      <alignment/>
    </xf>
    <xf numFmtId="170" fontId="6" fillId="33" borderId="31" xfId="0" applyNumberFormat="1" applyFont="1" applyFill="1" applyBorder="1" applyAlignment="1">
      <alignment/>
    </xf>
    <xf numFmtId="170" fontId="6" fillId="33" borderId="44" xfId="0" applyNumberFormat="1" applyFont="1" applyFill="1" applyBorder="1" applyAlignment="1">
      <alignment/>
    </xf>
    <xf numFmtId="170" fontId="3" fillId="33" borderId="48" xfId="0" applyNumberFormat="1" applyFont="1" applyFill="1" applyBorder="1" applyAlignment="1">
      <alignment/>
    </xf>
    <xf numFmtId="170" fontId="3" fillId="0" borderId="30" xfId="0" applyNumberFormat="1" applyFont="1" applyBorder="1" applyAlignment="1">
      <alignment/>
    </xf>
    <xf numFmtId="170" fontId="6" fillId="0" borderId="31" xfId="0" applyNumberFormat="1" applyFont="1" applyBorder="1" applyAlignment="1">
      <alignment/>
    </xf>
    <xf numFmtId="170" fontId="3" fillId="0" borderId="31" xfId="0" applyNumberFormat="1" applyFont="1" applyBorder="1" applyAlignment="1">
      <alignment/>
    </xf>
    <xf numFmtId="170" fontId="6" fillId="33" borderId="58" xfId="0" applyNumberFormat="1" applyFont="1" applyFill="1" applyBorder="1" applyAlignment="1">
      <alignment/>
    </xf>
    <xf numFmtId="170" fontId="3" fillId="33" borderId="3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 wrapText="1"/>
    </xf>
    <xf numFmtId="170" fontId="6" fillId="33" borderId="35" xfId="0" applyNumberFormat="1" applyFont="1" applyFill="1" applyBorder="1" applyAlignment="1">
      <alignment wrapText="1"/>
    </xf>
    <xf numFmtId="170" fontId="6" fillId="33" borderId="30" xfId="0" applyNumberFormat="1" applyFont="1" applyFill="1" applyBorder="1" applyAlignment="1">
      <alignment wrapText="1"/>
    </xf>
    <xf numFmtId="170" fontId="6" fillId="33" borderId="57" xfId="0" applyNumberFormat="1" applyFont="1" applyFill="1" applyBorder="1" applyAlignment="1">
      <alignment wrapText="1"/>
    </xf>
    <xf numFmtId="170" fontId="6" fillId="33" borderId="29" xfId="0" applyNumberFormat="1" applyFont="1" applyFill="1" applyBorder="1" applyAlignment="1">
      <alignment wrapText="1"/>
    </xf>
    <xf numFmtId="170" fontId="6" fillId="33" borderId="18" xfId="0" applyNumberFormat="1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" fontId="3" fillId="0" borderId="66" xfId="0" applyNumberFormat="1" applyFont="1" applyBorder="1" applyAlignment="1">
      <alignment/>
    </xf>
    <xf numFmtId="170" fontId="3" fillId="0" borderId="30" xfId="0" applyNumberFormat="1" applyFont="1" applyFill="1" applyBorder="1" applyAlignment="1">
      <alignment/>
    </xf>
    <xf numFmtId="170" fontId="3" fillId="33" borderId="22" xfId="0" applyNumberFormat="1" applyFont="1" applyFill="1" applyBorder="1" applyAlignment="1">
      <alignment/>
    </xf>
    <xf numFmtId="170" fontId="3" fillId="33" borderId="44" xfId="0" applyNumberFormat="1" applyFont="1" applyFill="1" applyBorder="1" applyAlignment="1">
      <alignment/>
    </xf>
    <xf numFmtId="170" fontId="3" fillId="33" borderId="26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48" xfId="0" applyFont="1" applyBorder="1" applyAlignment="1">
      <alignment wrapText="1"/>
    </xf>
    <xf numFmtId="170" fontId="6" fillId="0" borderId="55" xfId="0" applyNumberFormat="1" applyFont="1" applyBorder="1" applyAlignment="1">
      <alignment/>
    </xf>
    <xf numFmtId="170" fontId="6" fillId="33" borderId="55" xfId="0" applyNumberFormat="1" applyFont="1" applyFill="1" applyBorder="1" applyAlignment="1">
      <alignment wrapText="1"/>
    </xf>
    <xf numFmtId="170" fontId="6" fillId="33" borderId="0" xfId="0" applyNumberFormat="1" applyFont="1" applyFill="1" applyBorder="1" applyAlignment="1">
      <alignment wrapText="1"/>
    </xf>
    <xf numFmtId="170" fontId="6" fillId="33" borderId="48" xfId="0" applyNumberFormat="1" applyFont="1" applyFill="1" applyBorder="1" applyAlignment="1">
      <alignment wrapText="1"/>
    </xf>
    <xf numFmtId="0" fontId="4" fillId="0" borderId="46" xfId="0" applyFont="1" applyBorder="1" applyAlignment="1">
      <alignment horizontal="center"/>
    </xf>
    <xf numFmtId="170" fontId="6" fillId="33" borderId="25" xfId="0" applyNumberFormat="1" applyFont="1" applyFill="1" applyBorder="1" applyAlignment="1">
      <alignment/>
    </xf>
    <xf numFmtId="170" fontId="3" fillId="33" borderId="25" xfId="0" applyNumberFormat="1" applyFont="1" applyFill="1" applyBorder="1" applyAlignment="1">
      <alignment/>
    </xf>
    <xf numFmtId="166" fontId="4" fillId="0" borderId="25" xfId="0" applyNumberFormat="1" applyFont="1" applyFill="1" applyBorder="1" applyAlignment="1">
      <alignment/>
    </xf>
    <xf numFmtId="170" fontId="3" fillId="0" borderId="25" xfId="0" applyNumberFormat="1" applyFont="1" applyFill="1" applyBorder="1" applyAlignment="1">
      <alignment/>
    </xf>
    <xf numFmtId="164" fontId="4" fillId="0" borderId="67" xfId="0" applyNumberFormat="1" applyFont="1" applyBorder="1" applyAlignment="1">
      <alignment/>
    </xf>
    <xf numFmtId="170" fontId="4" fillId="0" borderId="50" xfId="0" applyNumberFormat="1" applyFont="1" applyBorder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45" xfId="0" applyFont="1" applyFill="1" applyBorder="1" applyAlignment="1">
      <alignment/>
    </xf>
    <xf numFmtId="0" fontId="3" fillId="33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6" fillId="0" borderId="18" xfId="53" applyNumberFormat="1" applyFont="1" applyBorder="1" applyAlignment="1">
      <alignment/>
      <protection/>
    </xf>
    <xf numFmtId="0" fontId="6" fillId="0" borderId="19" xfId="53" applyFont="1" applyBorder="1" applyAlignment="1">
      <alignment horizontal="left" wrapText="1"/>
      <protection/>
    </xf>
    <xf numFmtId="1" fontId="6" fillId="0" borderId="11" xfId="0" applyNumberFormat="1" applyFont="1" applyBorder="1" applyAlignment="1">
      <alignment/>
    </xf>
    <xf numFmtId="49" fontId="6" fillId="0" borderId="17" xfId="53" applyNumberFormat="1" applyFont="1" applyBorder="1" applyAlignment="1">
      <alignment/>
      <protection/>
    </xf>
    <xf numFmtId="0" fontId="6" fillId="0" borderId="10" xfId="53" applyFont="1" applyBorder="1" applyAlignment="1">
      <alignment horizontal="left" wrapText="1"/>
      <protection/>
    </xf>
    <xf numFmtId="164" fontId="6" fillId="0" borderId="48" xfId="0" applyNumberFormat="1" applyFont="1" applyBorder="1" applyAlignment="1">
      <alignment/>
    </xf>
    <xf numFmtId="1" fontId="6" fillId="0" borderId="40" xfId="0" applyNumberFormat="1" applyFont="1" applyBorder="1" applyAlignment="1">
      <alignment/>
    </xf>
    <xf numFmtId="0" fontId="3" fillId="0" borderId="29" xfId="0" applyFont="1" applyBorder="1" applyAlignment="1">
      <alignment wrapText="1"/>
    </xf>
    <xf numFmtId="170" fontId="6" fillId="33" borderId="19" xfId="0" applyNumberFormat="1" applyFont="1" applyFill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/>
    </xf>
    <xf numFmtId="170" fontId="6" fillId="33" borderId="0" xfId="0" applyNumberFormat="1" applyFont="1" applyFill="1" applyBorder="1" applyAlignment="1">
      <alignment/>
    </xf>
    <xf numFmtId="170" fontId="6" fillId="33" borderId="68" xfId="0" applyNumberFormat="1" applyFont="1" applyFill="1" applyBorder="1" applyAlignment="1">
      <alignment/>
    </xf>
    <xf numFmtId="170" fontId="6" fillId="33" borderId="17" xfId="0" applyNumberFormat="1" applyFont="1" applyFill="1" applyBorder="1" applyAlignment="1">
      <alignment/>
    </xf>
    <xf numFmtId="170" fontId="6" fillId="33" borderId="45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3" fillId="0" borderId="48" xfId="0" applyNumberFormat="1" applyFont="1" applyFill="1" applyBorder="1" applyAlignment="1">
      <alignment/>
    </xf>
    <xf numFmtId="164" fontId="4" fillId="0" borderId="32" xfId="0" applyNumberFormat="1" applyFont="1" applyBorder="1" applyAlignment="1">
      <alignment/>
    </xf>
    <xf numFmtId="0" fontId="3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left" vertical="top" wrapText="1"/>
    </xf>
    <xf numFmtId="170" fontId="3" fillId="33" borderId="24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0" fontId="3" fillId="33" borderId="69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3" fillId="0" borderId="13" xfId="0" applyFont="1" applyBorder="1" applyAlignment="1">
      <alignment vertical="top"/>
    </xf>
    <xf numFmtId="170" fontId="6" fillId="0" borderId="17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70" xfId="0" applyFont="1" applyBorder="1" applyAlignment="1">
      <alignment vertical="center"/>
    </xf>
    <xf numFmtId="0" fontId="3" fillId="0" borderId="45" xfId="0" applyFont="1" applyBorder="1" applyAlignment="1">
      <alignment wrapText="1"/>
    </xf>
    <xf numFmtId="170" fontId="3" fillId="0" borderId="45" xfId="0" applyNumberFormat="1" applyFont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0" fontId="3" fillId="0" borderId="3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70" fontId="3" fillId="0" borderId="34" xfId="0" applyNumberFormat="1" applyFont="1" applyBorder="1" applyAlignment="1">
      <alignment/>
    </xf>
    <xf numFmtId="170" fontId="6" fillId="0" borderId="47" xfId="0" applyNumberFormat="1" applyFont="1" applyBorder="1" applyAlignment="1">
      <alignment wrapText="1"/>
    </xf>
    <xf numFmtId="170" fontId="3" fillId="33" borderId="34" xfId="0" applyNumberFormat="1" applyFont="1" applyFill="1" applyBorder="1" applyAlignment="1">
      <alignment/>
    </xf>
    <xf numFmtId="170" fontId="6" fillId="33" borderId="47" xfId="0" applyNumberFormat="1" applyFont="1" applyFill="1" applyBorder="1" applyAlignment="1">
      <alignment wrapText="1"/>
    </xf>
    <xf numFmtId="170" fontId="3" fillId="33" borderId="47" xfId="0" applyNumberFormat="1" applyFont="1" applyFill="1" applyBorder="1" applyAlignment="1">
      <alignment/>
    </xf>
    <xf numFmtId="170" fontId="3" fillId="0" borderId="34" xfId="0" applyNumberFormat="1" applyFont="1" applyFill="1" applyBorder="1" applyAlignment="1">
      <alignment/>
    </xf>
    <xf numFmtId="170" fontId="3" fillId="0" borderId="47" xfId="0" applyNumberFormat="1" applyFont="1" applyFill="1" applyBorder="1" applyAlignment="1">
      <alignment/>
    </xf>
    <xf numFmtId="0" fontId="3" fillId="0" borderId="3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164" fontId="3" fillId="33" borderId="11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170" fontId="3" fillId="33" borderId="35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/>
    </xf>
    <xf numFmtId="0" fontId="3" fillId="0" borderId="70" xfId="0" applyFont="1" applyFill="1" applyBorder="1" applyAlignment="1">
      <alignment vertical="center"/>
    </xf>
    <xf numFmtId="164" fontId="3" fillId="33" borderId="11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170" fontId="3" fillId="33" borderId="35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3" fillId="0" borderId="48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1" fontId="3" fillId="0" borderId="58" xfId="0" applyNumberFormat="1" applyFont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64" fontId="4" fillId="0" borderId="33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" fontId="4" fillId="0" borderId="3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170" fontId="6" fillId="33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33" borderId="72" xfId="0" applyFont="1" applyFill="1" applyBorder="1" applyAlignment="1">
      <alignment vertical="center"/>
    </xf>
    <xf numFmtId="0" fontId="3" fillId="33" borderId="73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top" wrapText="1"/>
    </xf>
    <xf numFmtId="170" fontId="3" fillId="33" borderId="30" xfId="0" applyNumberFormat="1" applyFont="1" applyFill="1" applyBorder="1" applyAlignment="1">
      <alignment/>
    </xf>
    <xf numFmtId="170" fontId="3" fillId="33" borderId="24" xfId="0" applyNumberFormat="1" applyFont="1" applyFill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33" borderId="39" xfId="0" applyFont="1" applyFill="1" applyBorder="1" applyAlignment="1">
      <alignment vertical="center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170" fontId="3" fillId="33" borderId="35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78" t="s">
        <v>194</v>
      </c>
      <c r="H5" s="67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80" t="s">
        <v>194</v>
      </c>
      <c r="H5" s="68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82" t="s">
        <v>194</v>
      </c>
      <c r="H44" s="68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82" t="s">
        <v>194</v>
      </c>
      <c r="H96" s="68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82" t="s">
        <v>194</v>
      </c>
      <c r="H152" s="68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682" t="s">
        <v>194</v>
      </c>
      <c r="H195" s="68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80" t="s">
        <v>194</v>
      </c>
      <c r="H5" s="68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82" t="s">
        <v>194</v>
      </c>
      <c r="H44" s="68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82" t="s">
        <v>194</v>
      </c>
      <c r="H96" s="68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82" t="s">
        <v>194</v>
      </c>
      <c r="H152" s="68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682" t="s">
        <v>194</v>
      </c>
      <c r="H197" s="681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88"/>
  <sheetViews>
    <sheetView zoomScale="120" zoomScaleNormal="120" zoomScalePageLayoutView="0" workbookViewId="0" topLeftCell="A31">
      <selection activeCell="D44" sqref="D44"/>
    </sheetView>
  </sheetViews>
  <sheetFormatPr defaultColWidth="9.00390625" defaultRowHeight="12.75"/>
  <cols>
    <col min="1" max="1" width="20.875" style="34" customWidth="1"/>
    <col min="2" max="2" width="66.875" style="1" customWidth="1"/>
    <col min="3" max="3" width="14.375" style="1" customWidth="1"/>
    <col min="4" max="4" width="14.375" style="390" customWidth="1"/>
    <col min="5" max="5" width="14.25390625" style="478" customWidth="1"/>
    <col min="6" max="6" width="13.25390625" style="361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4"/>
      <c r="E1" s="470"/>
      <c r="F1" s="426"/>
    </row>
    <row r="2" spans="1:6" ht="12">
      <c r="A2" s="1"/>
      <c r="B2" s="2" t="s">
        <v>1</v>
      </c>
      <c r="C2" s="2"/>
      <c r="D2" s="314"/>
      <c r="E2" s="314"/>
      <c r="F2" s="427"/>
    </row>
    <row r="3" spans="1:8" ht="12">
      <c r="A3" s="1"/>
      <c r="B3" s="2" t="s">
        <v>2</v>
      </c>
      <c r="C3" s="2"/>
      <c r="D3" s="314"/>
      <c r="E3" s="314"/>
      <c r="F3" s="427"/>
      <c r="H3" s="1"/>
    </row>
    <row r="4" spans="1:8" ht="12" customHeight="1" thickBot="1">
      <c r="A4" s="1"/>
      <c r="B4" s="2" t="s">
        <v>511</v>
      </c>
      <c r="C4" s="2"/>
      <c r="D4" s="314"/>
      <c r="E4" s="470"/>
      <c r="F4" s="426"/>
      <c r="G4" s="172"/>
      <c r="H4" s="172"/>
    </row>
    <row r="5" spans="1:8" s="9" customFormat="1" ht="12.75" thickBot="1">
      <c r="A5" s="175" t="s">
        <v>4</v>
      </c>
      <c r="B5" s="178"/>
      <c r="C5" s="175" t="s">
        <v>417</v>
      </c>
      <c r="D5" s="315" t="s">
        <v>411</v>
      </c>
      <c r="E5" s="315" t="s">
        <v>5</v>
      </c>
      <c r="F5" s="428" t="s">
        <v>5</v>
      </c>
      <c r="G5" s="680" t="s">
        <v>194</v>
      </c>
      <c r="H5" s="681"/>
    </row>
    <row r="6" spans="1:8" s="9" customFormat="1" ht="12">
      <c r="A6" s="176" t="s">
        <v>6</v>
      </c>
      <c r="B6" s="176" t="s">
        <v>7</v>
      </c>
      <c r="C6" s="176" t="s">
        <v>239</v>
      </c>
      <c r="D6" s="316" t="s">
        <v>239</v>
      </c>
      <c r="E6" s="471" t="s">
        <v>510</v>
      </c>
      <c r="F6" s="429" t="s">
        <v>510</v>
      </c>
      <c r="G6" s="175"/>
      <c r="H6" s="178"/>
    </row>
    <row r="7" spans="1:8" ht="12.75" thickBot="1">
      <c r="A7" s="176" t="s">
        <v>9</v>
      </c>
      <c r="B7" s="310"/>
      <c r="C7" s="176" t="s">
        <v>8</v>
      </c>
      <c r="D7" s="316" t="s">
        <v>8</v>
      </c>
      <c r="E7" s="316">
        <v>2018</v>
      </c>
      <c r="F7" s="430">
        <v>2017</v>
      </c>
      <c r="G7" s="176" t="s">
        <v>10</v>
      </c>
      <c r="H7" s="307" t="s">
        <v>11</v>
      </c>
    </row>
    <row r="8" spans="1:8" s="5" customFormat="1" ht="12.75" thickBot="1">
      <c r="A8" s="72" t="s">
        <v>12</v>
      </c>
      <c r="B8" s="312" t="s">
        <v>264</v>
      </c>
      <c r="C8" s="245">
        <f>C9+C20+C34+C42+C62+C75+C106+C43+C74+C31+C73+C14+C71</f>
        <v>105692.31092</v>
      </c>
      <c r="D8" s="317">
        <f>D9+D20+D34+D42+D62+D75+D106+D43+D31+D14+D71</f>
        <v>135235.75348</v>
      </c>
      <c r="E8" s="317">
        <f>E9+E20+E34+E42+E62+E75+E106+E43+E31+E14+E71</f>
        <v>120210.54456</v>
      </c>
      <c r="F8" s="364">
        <f>F9+F20+F34+F42+F62+F75+F106+F43+F74+F31+F73+F14+F71</f>
        <v>95369.97434</v>
      </c>
      <c r="G8" s="73">
        <f>E8/D8*100</f>
        <v>88.889617920292</v>
      </c>
      <c r="H8" s="20">
        <f aca="true" t="shared" si="0" ref="H8:H24">E8-D8</f>
        <v>-15025.20892000002</v>
      </c>
    </row>
    <row r="9" spans="1:8" s="25" customFormat="1" ht="12.75" thickBot="1">
      <c r="A9" s="311" t="s">
        <v>13</v>
      </c>
      <c r="B9" s="303" t="s">
        <v>265</v>
      </c>
      <c r="C9" s="318">
        <f>C10</f>
        <v>56032.95455</v>
      </c>
      <c r="D9" s="318">
        <f>D10</f>
        <v>63514.43458</v>
      </c>
      <c r="E9" s="318">
        <f>E10</f>
        <v>62004.09042</v>
      </c>
      <c r="F9" s="431">
        <f>F10</f>
        <v>46271.50463</v>
      </c>
      <c r="G9" s="73">
        <f aca="true" t="shared" si="1" ref="G9:G72">E9/D9*100</f>
        <v>97.62204580740203</v>
      </c>
      <c r="H9" s="20">
        <f t="shared" si="0"/>
        <v>-1510.3441600000006</v>
      </c>
    </row>
    <row r="10" spans="1:8" ht="12">
      <c r="A10" s="34" t="s">
        <v>14</v>
      </c>
      <c r="B10" s="34" t="s">
        <v>15</v>
      </c>
      <c r="C10" s="319">
        <f>C11+C12+C13</f>
        <v>56032.95455</v>
      </c>
      <c r="D10" s="319">
        <f>D11+D12+D13</f>
        <v>63514.43458</v>
      </c>
      <c r="E10" s="319">
        <f>E11+E12+E13</f>
        <v>62004.09042</v>
      </c>
      <c r="F10" s="319">
        <v>46271.50463</v>
      </c>
      <c r="G10" s="505">
        <f t="shared" si="1"/>
        <v>97.62204580740203</v>
      </c>
      <c r="H10" s="506">
        <f t="shared" si="0"/>
        <v>-1510.3441600000006</v>
      </c>
    </row>
    <row r="11" spans="1:8" ht="24">
      <c r="A11" s="154" t="s">
        <v>285</v>
      </c>
      <c r="B11" s="157" t="s">
        <v>299</v>
      </c>
      <c r="C11" s="320">
        <v>55586.45455</v>
      </c>
      <c r="D11" s="320">
        <v>62946.78458</v>
      </c>
      <c r="E11" s="320">
        <v>61554.09949</v>
      </c>
      <c r="F11" s="337">
        <v>45900.59733</v>
      </c>
      <c r="G11" s="52">
        <f t="shared" si="1"/>
        <v>97.78751988796185</v>
      </c>
      <c r="H11" s="89">
        <f t="shared" si="0"/>
        <v>-1392.685089999999</v>
      </c>
    </row>
    <row r="12" spans="1:8" ht="60">
      <c r="A12" s="154" t="s">
        <v>286</v>
      </c>
      <c r="B12" s="158" t="s">
        <v>300</v>
      </c>
      <c r="C12" s="321">
        <v>215</v>
      </c>
      <c r="D12" s="321">
        <v>339</v>
      </c>
      <c r="E12" s="321">
        <v>238.01803</v>
      </c>
      <c r="F12" s="338">
        <v>157.20247</v>
      </c>
      <c r="G12" s="63">
        <f t="shared" si="1"/>
        <v>70.21180825958703</v>
      </c>
      <c r="H12" s="89">
        <f t="shared" si="0"/>
        <v>-100.98196999999999</v>
      </c>
    </row>
    <row r="13" spans="1:8" ht="27.75" customHeight="1" thickBot="1">
      <c r="A13" s="154" t="s">
        <v>287</v>
      </c>
      <c r="B13" s="159" t="s">
        <v>301</v>
      </c>
      <c r="C13" s="322">
        <v>231.5</v>
      </c>
      <c r="D13" s="322">
        <v>228.65</v>
      </c>
      <c r="E13" s="322">
        <v>211.9729</v>
      </c>
      <c r="F13" s="339">
        <v>213.70483</v>
      </c>
      <c r="G13" s="509">
        <f t="shared" si="1"/>
        <v>92.70627596763613</v>
      </c>
      <c r="H13" s="507">
        <f t="shared" si="0"/>
        <v>-16.677099999999996</v>
      </c>
    </row>
    <row r="14" spans="1:8" ht="29.25" customHeight="1" thickBot="1">
      <c r="A14" s="300" t="s">
        <v>359</v>
      </c>
      <c r="B14" s="301" t="s">
        <v>358</v>
      </c>
      <c r="C14" s="327">
        <f>C15</f>
        <v>7615.724749999999</v>
      </c>
      <c r="D14" s="327">
        <f>D15</f>
        <v>8199.691350000001</v>
      </c>
      <c r="E14" s="327">
        <f>E15</f>
        <v>7552.85277</v>
      </c>
      <c r="F14" s="351">
        <f>F15</f>
        <v>6890.0863</v>
      </c>
      <c r="G14" s="251">
        <f t="shared" si="1"/>
        <v>92.11142770636116</v>
      </c>
      <c r="H14" s="20">
        <f t="shared" si="0"/>
        <v>-646.8385800000005</v>
      </c>
    </row>
    <row r="15" spans="1:8" ht="12.75" customHeight="1">
      <c r="A15" s="298" t="s">
        <v>360</v>
      </c>
      <c r="B15" s="232" t="s">
        <v>361</v>
      </c>
      <c r="C15" s="324">
        <f>C16+C17+C18+C19</f>
        <v>7615.724749999999</v>
      </c>
      <c r="D15" s="324">
        <f>D16+D17+D18+D19</f>
        <v>8199.691350000001</v>
      </c>
      <c r="E15" s="324">
        <v>7552.85277</v>
      </c>
      <c r="F15" s="341">
        <f>F16+F17+F18+F19</f>
        <v>6890.0863</v>
      </c>
      <c r="G15" s="505">
        <f t="shared" si="1"/>
        <v>92.11142770636116</v>
      </c>
      <c r="H15" s="506">
        <f t="shared" si="0"/>
        <v>-646.8385800000005</v>
      </c>
    </row>
    <row r="16" spans="1:8" ht="12.75" customHeight="1">
      <c r="A16" s="298" t="s">
        <v>362</v>
      </c>
      <c r="B16" s="299" t="s">
        <v>366</v>
      </c>
      <c r="C16" s="320">
        <v>2823.42509</v>
      </c>
      <c r="D16" s="320">
        <v>3570.23057</v>
      </c>
      <c r="E16" s="320">
        <v>3357.59675</v>
      </c>
      <c r="F16" s="337">
        <v>2824.47651</v>
      </c>
      <c r="G16" s="52">
        <f t="shared" si="1"/>
        <v>94.04425524259628</v>
      </c>
      <c r="H16" s="89">
        <f t="shared" si="0"/>
        <v>-212.63382000000001</v>
      </c>
    </row>
    <row r="17" spans="1:8" ht="12" customHeight="1">
      <c r="A17" s="298" t="s">
        <v>363</v>
      </c>
      <c r="B17" s="299" t="s">
        <v>367</v>
      </c>
      <c r="C17" s="320">
        <v>22.20709</v>
      </c>
      <c r="D17" s="320">
        <v>32.42925</v>
      </c>
      <c r="E17" s="320">
        <v>31.86977</v>
      </c>
      <c r="F17" s="337">
        <v>28.8483</v>
      </c>
      <c r="G17" s="52">
        <f t="shared" si="1"/>
        <v>98.27476737821564</v>
      </c>
      <c r="H17" s="89">
        <f t="shared" si="0"/>
        <v>-0.5594800000000042</v>
      </c>
    </row>
    <row r="18" spans="1:8" ht="10.5" customHeight="1">
      <c r="A18" s="298" t="s">
        <v>364</v>
      </c>
      <c r="B18" s="299" t="s">
        <v>368</v>
      </c>
      <c r="C18" s="320">
        <v>5220.5372</v>
      </c>
      <c r="D18" s="320">
        <v>5388.3787</v>
      </c>
      <c r="E18" s="320">
        <v>4912.46772</v>
      </c>
      <c r="F18" s="337">
        <v>4582.03326</v>
      </c>
      <c r="G18" s="52">
        <f t="shared" si="1"/>
        <v>91.16782604756418</v>
      </c>
      <c r="H18" s="89">
        <f t="shared" si="0"/>
        <v>-475.91098000000056</v>
      </c>
    </row>
    <row r="19" spans="1:8" ht="12" customHeight="1" thickBot="1">
      <c r="A19" s="511" t="s">
        <v>365</v>
      </c>
      <c r="B19" s="512" t="s">
        <v>369</v>
      </c>
      <c r="C19" s="323">
        <v>-450.44463</v>
      </c>
      <c r="D19" s="323">
        <v>-791.34717</v>
      </c>
      <c r="E19" s="323">
        <v>-749.08147</v>
      </c>
      <c r="F19" s="344">
        <v>-545.27177</v>
      </c>
      <c r="G19" s="531">
        <f t="shared" si="1"/>
        <v>94.65901925194223</v>
      </c>
      <c r="H19" s="507">
        <f t="shared" si="0"/>
        <v>42.26570000000004</v>
      </c>
    </row>
    <row r="20" spans="1:8" s="47" customFormat="1" ht="12.75" thickBot="1">
      <c r="A20" s="127" t="s">
        <v>16</v>
      </c>
      <c r="B20" s="514" t="s">
        <v>17</v>
      </c>
      <c r="C20" s="329">
        <f>C21+C26+C28+C30+C29+C27</f>
        <v>16860.51882</v>
      </c>
      <c r="D20" s="329">
        <f>D21+D26+D28+D30+D29+D27+D24</f>
        <v>18504.26235</v>
      </c>
      <c r="E20" s="329">
        <f>E21+E26+E28+E29+E30</f>
        <v>14148.751939999998</v>
      </c>
      <c r="F20" s="515">
        <f>F21+F26+F28+F30+F27+F29+F25</f>
        <v>19260.38593</v>
      </c>
      <c r="G20" s="98">
        <f>E20/D20*100</f>
        <v>76.46212354960477</v>
      </c>
      <c r="H20" s="20">
        <f t="shared" si="0"/>
        <v>-4355.510410000003</v>
      </c>
    </row>
    <row r="21" spans="1:8" s="47" customFormat="1" ht="15.75" customHeight="1">
      <c r="A21" s="92" t="s">
        <v>198</v>
      </c>
      <c r="B21" s="516" t="s">
        <v>195</v>
      </c>
      <c r="C21" s="513">
        <f>C22+C23</f>
        <v>10775</v>
      </c>
      <c r="D21" s="513">
        <f>D22+D23</f>
        <v>10775</v>
      </c>
      <c r="E21" s="513">
        <f>E22+E23+E24</f>
        <v>8756.028809999998</v>
      </c>
      <c r="F21" s="345">
        <f>F22+F23+F24</f>
        <v>13969.44768</v>
      </c>
      <c r="G21" s="55">
        <f t="shared" si="1"/>
        <v>81.26244835266819</v>
      </c>
      <c r="H21" s="506">
        <f t="shared" si="0"/>
        <v>-2018.971190000002</v>
      </c>
    </row>
    <row r="22" spans="1:8" s="47" customFormat="1" ht="13.5" customHeight="1">
      <c r="A22" s="58" t="s">
        <v>371</v>
      </c>
      <c r="B22" s="174" t="s">
        <v>196</v>
      </c>
      <c r="C22" s="517">
        <v>6267</v>
      </c>
      <c r="D22" s="325">
        <v>6267</v>
      </c>
      <c r="E22" s="325">
        <v>4441.14487</v>
      </c>
      <c r="F22" s="340">
        <v>9574.91737</v>
      </c>
      <c r="G22" s="52">
        <f t="shared" si="1"/>
        <v>70.86556358704324</v>
      </c>
      <c r="H22" s="89">
        <f t="shared" si="0"/>
        <v>-1825.85513</v>
      </c>
    </row>
    <row r="23" spans="1:8" s="47" customFormat="1" ht="24">
      <c r="A23" s="48" t="s">
        <v>372</v>
      </c>
      <c r="B23" s="174" t="s">
        <v>418</v>
      </c>
      <c r="C23" s="325">
        <v>4508</v>
      </c>
      <c r="D23" s="325">
        <v>4508</v>
      </c>
      <c r="E23" s="325">
        <v>4309.48594</v>
      </c>
      <c r="F23" s="340">
        <v>4455.07055</v>
      </c>
      <c r="G23" s="52">
        <f t="shared" si="1"/>
        <v>95.59640505767524</v>
      </c>
      <c r="H23" s="89">
        <f t="shared" si="0"/>
        <v>-198.51406000000043</v>
      </c>
    </row>
    <row r="24" spans="1:8" s="47" customFormat="1" ht="36">
      <c r="A24" s="48" t="s">
        <v>373</v>
      </c>
      <c r="B24" s="49" t="s">
        <v>476</v>
      </c>
      <c r="C24" s="325"/>
      <c r="D24" s="325">
        <v>20.398</v>
      </c>
      <c r="E24" s="325">
        <v>5.398</v>
      </c>
      <c r="F24" s="340">
        <v>-60.54024</v>
      </c>
      <c r="G24" s="52">
        <f t="shared" si="1"/>
        <v>26.463378762623783</v>
      </c>
      <c r="H24" s="89">
        <f t="shared" si="0"/>
        <v>-15</v>
      </c>
    </row>
    <row r="25" spans="1:8" ht="12.75" customHeight="1">
      <c r="A25" s="27" t="s">
        <v>18</v>
      </c>
      <c r="B25" s="27" t="s">
        <v>19</v>
      </c>
      <c r="C25" s="322"/>
      <c r="D25" s="322"/>
      <c r="E25" s="322"/>
      <c r="F25" s="693">
        <v>1420.53959</v>
      </c>
      <c r="G25" s="683">
        <f>E26/D26*100</f>
        <v>74.08369644334161</v>
      </c>
      <c r="H25" s="690">
        <v>-4355.510410000003</v>
      </c>
    </row>
    <row r="26" spans="1:8" ht="12" customHeight="1">
      <c r="A26" s="13"/>
      <c r="B26" s="13" t="s">
        <v>20</v>
      </c>
      <c r="C26" s="326">
        <v>1209</v>
      </c>
      <c r="D26" s="326">
        <v>1209</v>
      </c>
      <c r="E26" s="326">
        <v>895.67189</v>
      </c>
      <c r="F26" s="694"/>
      <c r="G26" s="685"/>
      <c r="H26" s="690"/>
    </row>
    <row r="27" spans="1:8" ht="24">
      <c r="A27" s="48" t="s">
        <v>374</v>
      </c>
      <c r="B27" s="54" t="s">
        <v>375</v>
      </c>
      <c r="C27" s="326"/>
      <c r="D27" s="326"/>
      <c r="E27" s="326"/>
      <c r="F27" s="341">
        <v>0.45</v>
      </c>
      <c r="G27" s="52">
        <v>0</v>
      </c>
      <c r="H27" s="89">
        <f aca="true" t="shared" si="2" ref="H27:H34">E27-D27</f>
        <v>0</v>
      </c>
    </row>
    <row r="28" spans="1:8" ht="12" customHeight="1">
      <c r="A28" s="13" t="s">
        <v>21</v>
      </c>
      <c r="B28" s="13" t="s">
        <v>22</v>
      </c>
      <c r="C28" s="328">
        <v>4162.51882</v>
      </c>
      <c r="D28" s="328">
        <v>5785.84935</v>
      </c>
      <c r="E28" s="328">
        <v>3910.52833</v>
      </c>
      <c r="F28" s="342">
        <v>3268.31533</v>
      </c>
      <c r="G28" s="52">
        <f t="shared" si="1"/>
        <v>67.5878007435503</v>
      </c>
      <c r="H28" s="89">
        <f t="shared" si="2"/>
        <v>-1875.3210200000003</v>
      </c>
    </row>
    <row r="29" spans="1:8" ht="12">
      <c r="A29" s="13" t="s">
        <v>376</v>
      </c>
      <c r="B29" s="13" t="s">
        <v>377</v>
      </c>
      <c r="C29" s="328"/>
      <c r="D29" s="328">
        <v>0.015</v>
      </c>
      <c r="E29" s="328">
        <v>0.045</v>
      </c>
      <c r="F29" s="342"/>
      <c r="G29" s="52">
        <f t="shared" si="1"/>
        <v>300</v>
      </c>
      <c r="H29" s="89">
        <f t="shared" si="2"/>
        <v>0.03</v>
      </c>
    </row>
    <row r="30" spans="1:8" ht="12.75" thickBot="1">
      <c r="A30" s="34" t="s">
        <v>302</v>
      </c>
      <c r="B30" s="34" t="s">
        <v>303</v>
      </c>
      <c r="C30" s="322">
        <v>714</v>
      </c>
      <c r="D30" s="322">
        <v>714</v>
      </c>
      <c r="E30" s="322">
        <v>586.47791</v>
      </c>
      <c r="F30" s="339">
        <v>601.63333</v>
      </c>
      <c r="G30" s="39">
        <f t="shared" si="1"/>
        <v>82.13976330532212</v>
      </c>
      <c r="H30" s="507">
        <f t="shared" si="2"/>
        <v>-127.52209000000005</v>
      </c>
    </row>
    <row r="31" spans="1:8" ht="12.75" thickBot="1">
      <c r="A31" s="72" t="s">
        <v>23</v>
      </c>
      <c r="B31" s="302" t="s">
        <v>24</v>
      </c>
      <c r="C31" s="274">
        <f>C32+C33</f>
        <v>7514.23208</v>
      </c>
      <c r="D31" s="327">
        <f>D32+D33</f>
        <v>8631.438979999999</v>
      </c>
      <c r="E31" s="327">
        <f>E32+E33</f>
        <v>7926.96019</v>
      </c>
      <c r="F31" s="347">
        <f>F32+F33</f>
        <v>6813.62338</v>
      </c>
      <c r="G31" s="98">
        <f t="shared" si="1"/>
        <v>91.83822313252338</v>
      </c>
      <c r="H31" s="20">
        <f t="shared" si="2"/>
        <v>-704.4787899999992</v>
      </c>
    </row>
    <row r="32" spans="1:9" ht="12.75" thickBot="1">
      <c r="A32" s="34" t="s">
        <v>378</v>
      </c>
      <c r="B32" s="34" t="s">
        <v>26</v>
      </c>
      <c r="C32" s="260">
        <v>807.124</v>
      </c>
      <c r="D32" s="321">
        <v>869.153</v>
      </c>
      <c r="E32" s="319">
        <v>588.2502</v>
      </c>
      <c r="F32" s="343">
        <v>553.08043</v>
      </c>
      <c r="G32" s="503">
        <f t="shared" si="1"/>
        <v>67.68085711031314</v>
      </c>
      <c r="H32" s="504">
        <f t="shared" si="2"/>
        <v>-280.90280000000007</v>
      </c>
      <c r="I32" s="47"/>
    </row>
    <row r="33" spans="1:8" ht="12.75" thickBot="1">
      <c r="A33" s="27" t="s">
        <v>29</v>
      </c>
      <c r="B33" s="27" t="s">
        <v>30</v>
      </c>
      <c r="C33" s="261">
        <v>6707.10808</v>
      </c>
      <c r="D33" s="322">
        <v>7762.28598</v>
      </c>
      <c r="E33" s="323">
        <v>7338.70999</v>
      </c>
      <c r="F33" s="344">
        <v>6260.54295</v>
      </c>
      <c r="G33" s="503">
        <f t="shared" si="1"/>
        <v>94.54315402587113</v>
      </c>
      <c r="H33" s="504">
        <f t="shared" si="2"/>
        <v>-423.57598999999936</v>
      </c>
    </row>
    <row r="34" spans="1:8" ht="12.75" thickBot="1">
      <c r="A34" s="72" t="s">
        <v>31</v>
      </c>
      <c r="B34" s="302" t="s">
        <v>32</v>
      </c>
      <c r="C34" s="245">
        <f>C36+C38+C40+C39</f>
        <v>1607</v>
      </c>
      <c r="D34" s="317">
        <f>D36+D38+D40+D39</f>
        <v>2924.25</v>
      </c>
      <c r="E34" s="317">
        <f>E36+E38+E40+E39</f>
        <v>2801.72807</v>
      </c>
      <c r="F34" s="518">
        <f>F36+F38+F40</f>
        <v>1190.49</v>
      </c>
      <c r="G34" s="98">
        <f t="shared" si="1"/>
        <v>95.81014174574678</v>
      </c>
      <c r="H34" s="20">
        <f t="shared" si="2"/>
        <v>-122.52192999999988</v>
      </c>
    </row>
    <row r="35" spans="1:8" ht="12">
      <c r="A35" s="34" t="s">
        <v>33</v>
      </c>
      <c r="B35" s="34" t="s">
        <v>34</v>
      </c>
      <c r="C35" s="260"/>
      <c r="D35" s="321"/>
      <c r="E35" s="321"/>
      <c r="F35" s="338"/>
      <c r="G35" s="55">
        <v>0</v>
      </c>
      <c r="H35" s="506">
        <f aca="true" t="shared" si="3" ref="H35:H40">E35-D35</f>
        <v>0</v>
      </c>
    </row>
    <row r="36" spans="2:8" ht="12">
      <c r="B36" s="34" t="s">
        <v>35</v>
      </c>
      <c r="C36" s="260">
        <f>C37</f>
        <v>1209</v>
      </c>
      <c r="D36" s="321">
        <f>D37</f>
        <v>1209</v>
      </c>
      <c r="E36" s="321">
        <f>E37</f>
        <v>1210.45962</v>
      </c>
      <c r="F36" s="338">
        <f>F37</f>
        <v>1151.41</v>
      </c>
      <c r="G36" s="52">
        <f t="shared" si="1"/>
        <v>100.12072952853599</v>
      </c>
      <c r="H36" s="89">
        <f t="shared" si="3"/>
        <v>1.4596200000000863</v>
      </c>
    </row>
    <row r="37" spans="1:8" ht="12">
      <c r="A37" s="27" t="s">
        <v>36</v>
      </c>
      <c r="B37" s="58" t="s">
        <v>37</v>
      </c>
      <c r="C37" s="264">
        <v>1209</v>
      </c>
      <c r="D37" s="328">
        <v>1209</v>
      </c>
      <c r="E37" s="323">
        <v>1210.45962</v>
      </c>
      <c r="F37" s="344">
        <v>1151.41</v>
      </c>
      <c r="G37" s="52">
        <f t="shared" si="1"/>
        <v>100.12072952853599</v>
      </c>
      <c r="H37" s="89">
        <f t="shared" si="3"/>
        <v>1.4596200000000863</v>
      </c>
    </row>
    <row r="38" spans="1:8" ht="12">
      <c r="A38" s="27" t="s">
        <v>38</v>
      </c>
      <c r="B38" s="27" t="s">
        <v>39</v>
      </c>
      <c r="C38" s="261">
        <v>98</v>
      </c>
      <c r="D38" s="322">
        <v>121.6</v>
      </c>
      <c r="E38" s="328">
        <v>65.855</v>
      </c>
      <c r="F38" s="342">
        <v>39.08</v>
      </c>
      <c r="G38" s="52">
        <f t="shared" si="1"/>
        <v>54.157072368421055</v>
      </c>
      <c r="H38" s="89">
        <f t="shared" si="3"/>
        <v>-55.74499999999999</v>
      </c>
    </row>
    <row r="39" spans="1:8" ht="12">
      <c r="A39" s="465" t="s">
        <v>489</v>
      </c>
      <c r="B39" s="466" t="s">
        <v>490</v>
      </c>
      <c r="C39" s="261"/>
      <c r="D39" s="322">
        <v>62.65</v>
      </c>
      <c r="E39" s="322">
        <v>74.15</v>
      </c>
      <c r="F39" s="339"/>
      <c r="G39" s="52">
        <f t="shared" si="1"/>
        <v>118.35594573024741</v>
      </c>
      <c r="H39" s="89">
        <f t="shared" si="3"/>
        <v>11.500000000000007</v>
      </c>
    </row>
    <row r="40" spans="1:8" ht="12.75" thickBot="1">
      <c r="A40" s="467" t="s">
        <v>494</v>
      </c>
      <c r="B40" s="468" t="s">
        <v>491</v>
      </c>
      <c r="C40" s="261">
        <v>300</v>
      </c>
      <c r="D40" s="322">
        <v>1531</v>
      </c>
      <c r="E40" s="322">
        <v>1451.26345</v>
      </c>
      <c r="F40" s="353"/>
      <c r="G40" s="39">
        <f t="shared" si="1"/>
        <v>94.79186479425212</v>
      </c>
      <c r="H40" s="507">
        <f t="shared" si="3"/>
        <v>-79.73655000000008</v>
      </c>
    </row>
    <row r="41" spans="1:9" ht="13.5" customHeight="1">
      <c r="A41" s="191" t="s">
        <v>40</v>
      </c>
      <c r="B41" s="519" t="s">
        <v>41</v>
      </c>
      <c r="C41" s="520"/>
      <c r="D41" s="521"/>
      <c r="E41" s="522"/>
      <c r="F41" s="523"/>
      <c r="G41" s="695">
        <v>0</v>
      </c>
      <c r="H41" s="697">
        <v>-79.73655000000008</v>
      </c>
      <c r="I41" s="9"/>
    </row>
    <row r="42" spans="1:9" ht="12.75" thickBot="1">
      <c r="A42" s="368"/>
      <c r="B42" s="524" t="s">
        <v>42</v>
      </c>
      <c r="C42" s="498"/>
      <c r="D42" s="318"/>
      <c r="E42" s="525"/>
      <c r="F42" s="526">
        <v>60.21946</v>
      </c>
      <c r="G42" s="696"/>
      <c r="H42" s="698"/>
      <c r="I42" s="9"/>
    </row>
    <row r="43" spans="1:8" ht="24.75" thickBot="1">
      <c r="A43" s="72" t="s">
        <v>63</v>
      </c>
      <c r="B43" s="313" t="s">
        <v>203</v>
      </c>
      <c r="C43" s="305">
        <f>C46+C50+C53+C60</f>
        <v>12910.970720000001</v>
      </c>
      <c r="D43" s="449">
        <f>D46+D50+D53+D60+D59+D61</f>
        <v>16763.715089999998</v>
      </c>
      <c r="E43" s="449">
        <f>E46+E50+E53+E60+E59+E61</f>
        <v>10928.75103</v>
      </c>
      <c r="F43" s="449">
        <f>F46+F50+F53+F60+F59+F61</f>
        <v>9098.988370000001</v>
      </c>
      <c r="G43" s="73">
        <f t="shared" si="1"/>
        <v>65.19289412475932</v>
      </c>
      <c r="H43" s="20">
        <f>E43-D43</f>
        <v>-5834.964059999998</v>
      </c>
    </row>
    <row r="44" spans="2:8" ht="0.75" customHeight="1" thickBot="1">
      <c r="B44" s="74"/>
      <c r="C44" s="288"/>
      <c r="D44" s="443"/>
      <c r="E44" s="473">
        <f>E46+E53+E59+E48+E58+E56</f>
        <v>12669.30847</v>
      </c>
      <c r="F44" s="356">
        <f>F46+F53+F59+F48+F58</f>
        <v>10565.895199999999</v>
      </c>
      <c r="G44" s="455" t="e">
        <f t="shared" si="1"/>
        <v>#DIV/0!</v>
      </c>
      <c r="H44" s="336">
        <f>E44-C44</f>
        <v>12669.30847</v>
      </c>
    </row>
    <row r="45" spans="1:8" ht="12">
      <c r="A45" s="27" t="s">
        <v>64</v>
      </c>
      <c r="B45" s="27" t="s">
        <v>65</v>
      </c>
      <c r="C45" s="261"/>
      <c r="D45" s="322"/>
      <c r="E45" s="474"/>
      <c r="F45" s="357"/>
      <c r="G45" s="52">
        <v>0</v>
      </c>
      <c r="H45" s="508">
        <f aca="true" t="shared" si="4" ref="H45:H56">E45-D45</f>
        <v>0</v>
      </c>
    </row>
    <row r="46" spans="2:8" ht="12" customHeight="1">
      <c r="B46" s="34" t="s">
        <v>66</v>
      </c>
      <c r="C46" s="260">
        <f>C48</f>
        <v>4140</v>
      </c>
      <c r="D46" s="321">
        <f>D48</f>
        <v>5840</v>
      </c>
      <c r="E46" s="321">
        <f>E48</f>
        <v>5587.9151</v>
      </c>
      <c r="F46" s="338">
        <f>F48</f>
        <v>4949.10847</v>
      </c>
      <c r="G46" s="52">
        <f t="shared" si="1"/>
        <v>95.68347773972603</v>
      </c>
      <c r="H46" s="89">
        <f t="shared" si="4"/>
        <v>-252.08489999999983</v>
      </c>
    </row>
    <row r="47" spans="1:8" ht="12">
      <c r="A47" s="27" t="s">
        <v>486</v>
      </c>
      <c r="B47" s="27" t="s">
        <v>65</v>
      </c>
      <c r="C47" s="261"/>
      <c r="D47" s="322"/>
      <c r="E47" s="322"/>
      <c r="F47" s="339"/>
      <c r="G47" s="52">
        <v>0</v>
      </c>
      <c r="H47" s="89">
        <f t="shared" si="4"/>
        <v>0</v>
      </c>
    </row>
    <row r="48" spans="2:8" ht="12" customHeight="1">
      <c r="B48" s="34" t="s">
        <v>67</v>
      </c>
      <c r="C48" s="260">
        <v>4140</v>
      </c>
      <c r="D48" s="321">
        <v>5840</v>
      </c>
      <c r="E48" s="321">
        <v>5587.9151</v>
      </c>
      <c r="F48" s="338">
        <v>4949.10847</v>
      </c>
      <c r="G48" s="52">
        <f t="shared" si="1"/>
        <v>95.68347773972603</v>
      </c>
      <c r="H48" s="89">
        <f t="shared" si="4"/>
        <v>-252.08489999999983</v>
      </c>
    </row>
    <row r="49" spans="1:8" ht="12">
      <c r="A49" s="27" t="s">
        <v>407</v>
      </c>
      <c r="B49" s="27" t="s">
        <v>65</v>
      </c>
      <c r="C49" s="261"/>
      <c r="D49" s="322"/>
      <c r="E49" s="322"/>
      <c r="F49" s="339"/>
      <c r="G49" s="52">
        <v>0</v>
      </c>
      <c r="H49" s="89">
        <f t="shared" si="4"/>
        <v>0</v>
      </c>
    </row>
    <row r="50" spans="2:8" ht="11.25" customHeight="1">
      <c r="B50" s="34" t="s">
        <v>67</v>
      </c>
      <c r="C50" s="260">
        <v>8376.222</v>
      </c>
      <c r="D50" s="321">
        <v>9771.09896</v>
      </c>
      <c r="E50" s="321">
        <v>4059.43387</v>
      </c>
      <c r="F50" s="338">
        <v>3574.03252</v>
      </c>
      <c r="G50" s="52">
        <f t="shared" si="1"/>
        <v>41.545315287647036</v>
      </c>
      <c r="H50" s="89">
        <f t="shared" si="4"/>
        <v>-5711.6650899999995</v>
      </c>
    </row>
    <row r="51" spans="1:9" ht="12">
      <c r="A51" s="27" t="s">
        <v>68</v>
      </c>
      <c r="B51" s="27" t="s">
        <v>69</v>
      </c>
      <c r="C51" s="261"/>
      <c r="D51" s="322"/>
      <c r="E51" s="475"/>
      <c r="F51" s="358"/>
      <c r="G51" s="52">
        <v>0</v>
      </c>
      <c r="H51" s="89">
        <f t="shared" si="4"/>
        <v>0</v>
      </c>
      <c r="I51" s="47"/>
    </row>
    <row r="52" spans="1:9" ht="12">
      <c r="A52" s="75"/>
      <c r="B52" s="34" t="s">
        <v>70</v>
      </c>
      <c r="C52" s="260"/>
      <c r="D52" s="321"/>
      <c r="E52" s="330"/>
      <c r="F52" s="346"/>
      <c r="G52" s="52">
        <v>0</v>
      </c>
      <c r="H52" s="89">
        <f t="shared" si="4"/>
        <v>0</v>
      </c>
      <c r="I52" s="77"/>
    </row>
    <row r="53" spans="1:9" s="47" customFormat="1" ht="12">
      <c r="A53" s="75"/>
      <c r="B53" s="34" t="s">
        <v>71</v>
      </c>
      <c r="C53" s="267">
        <f>C56+C58+C54</f>
        <v>296.57472</v>
      </c>
      <c r="D53" s="267">
        <f>D56+D58+D54</f>
        <v>649.8609</v>
      </c>
      <c r="E53" s="267">
        <f>E56+E58+E54</f>
        <v>713.66786</v>
      </c>
      <c r="F53" s="267">
        <v>432.48352</v>
      </c>
      <c r="G53" s="52">
        <f t="shared" si="1"/>
        <v>109.8185565557183</v>
      </c>
      <c r="H53" s="89">
        <f t="shared" si="4"/>
        <v>63.806960000000004</v>
      </c>
      <c r="I53" s="77"/>
    </row>
    <row r="54" spans="1:9" s="47" customFormat="1" ht="24">
      <c r="A54" s="534" t="s">
        <v>497</v>
      </c>
      <c r="B54" s="497" t="s">
        <v>498</v>
      </c>
      <c r="C54" s="267"/>
      <c r="D54" s="330"/>
      <c r="E54" s="330"/>
      <c r="F54" s="346"/>
      <c r="G54" s="52">
        <v>0</v>
      </c>
      <c r="H54" s="89"/>
      <c r="I54" s="77"/>
    </row>
    <row r="55" spans="1:8" s="77" customFormat="1" ht="12">
      <c r="A55" s="27" t="s">
        <v>72</v>
      </c>
      <c r="B55" s="27" t="s">
        <v>73</v>
      </c>
      <c r="C55" s="261"/>
      <c r="D55" s="322"/>
      <c r="E55" s="476"/>
      <c r="F55" s="359"/>
      <c r="G55" s="52">
        <v>0</v>
      </c>
      <c r="H55" s="89">
        <f t="shared" si="4"/>
        <v>0</v>
      </c>
    </row>
    <row r="56" spans="1:8" s="77" customFormat="1" ht="12.75" customHeight="1">
      <c r="A56" s="68"/>
      <c r="B56" s="13" t="s">
        <v>74</v>
      </c>
      <c r="C56" s="260">
        <v>158</v>
      </c>
      <c r="D56" s="321">
        <v>458</v>
      </c>
      <c r="E56" s="477">
        <v>191.13852</v>
      </c>
      <c r="F56" s="345">
        <v>248.31978</v>
      </c>
      <c r="G56" s="52">
        <f t="shared" si="1"/>
        <v>41.73330131004367</v>
      </c>
      <c r="H56" s="89">
        <f t="shared" si="4"/>
        <v>-266.86148000000003</v>
      </c>
    </row>
    <row r="57" spans="1:8" s="77" customFormat="1" ht="12.75" customHeight="1">
      <c r="A57" s="27" t="s">
        <v>75</v>
      </c>
      <c r="B57" s="27" t="s">
        <v>73</v>
      </c>
      <c r="C57" s="261"/>
      <c r="D57" s="322"/>
      <c r="E57" s="330"/>
      <c r="F57" s="346"/>
      <c r="G57" s="683">
        <f>E58/D58*100</f>
        <v>272.3480083748174</v>
      </c>
      <c r="H57" s="690">
        <v>0</v>
      </c>
    </row>
    <row r="58" spans="1:8" s="77" customFormat="1" ht="14.25" customHeight="1">
      <c r="A58" s="68"/>
      <c r="B58" s="13" t="s">
        <v>76</v>
      </c>
      <c r="C58" s="263">
        <v>138.57472</v>
      </c>
      <c r="D58" s="326">
        <v>191.8609</v>
      </c>
      <c r="E58" s="330">
        <v>522.52934</v>
      </c>
      <c r="F58" s="346">
        <v>184.16374</v>
      </c>
      <c r="G58" s="685"/>
      <c r="H58" s="690"/>
    </row>
    <row r="59" spans="1:8" s="77" customFormat="1" ht="15" customHeight="1">
      <c r="A59" s="27" t="s">
        <v>412</v>
      </c>
      <c r="B59" s="27" t="s">
        <v>78</v>
      </c>
      <c r="C59" s="259"/>
      <c r="D59" s="320">
        <v>28.19423</v>
      </c>
      <c r="E59" s="325">
        <v>66.14255</v>
      </c>
      <c r="F59" s="340">
        <v>51.031</v>
      </c>
      <c r="G59" s="52">
        <f t="shared" si="1"/>
        <v>234.59605032660934</v>
      </c>
      <c r="H59" s="89">
        <f aca="true" t="shared" si="5" ref="H59:H70">E59-D59</f>
        <v>37.948319999999995</v>
      </c>
    </row>
    <row r="60" spans="1:8" s="77" customFormat="1" ht="15" customHeight="1">
      <c r="A60" s="27" t="s">
        <v>413</v>
      </c>
      <c r="B60" s="48" t="s">
        <v>414</v>
      </c>
      <c r="C60" s="259">
        <v>98.174</v>
      </c>
      <c r="D60" s="320">
        <v>324.387</v>
      </c>
      <c r="E60" s="325">
        <v>322.55172</v>
      </c>
      <c r="F60" s="340">
        <v>92.33286</v>
      </c>
      <c r="G60" s="52">
        <f t="shared" si="1"/>
        <v>99.43423133479455</v>
      </c>
      <c r="H60" s="89">
        <f t="shared" si="5"/>
        <v>-1.8352800000000116</v>
      </c>
    </row>
    <row r="61" spans="1:8" s="77" customFormat="1" ht="36" customHeight="1" thickBot="1">
      <c r="A61" s="527" t="s">
        <v>499</v>
      </c>
      <c r="B61" s="535" t="s">
        <v>500</v>
      </c>
      <c r="C61" s="121"/>
      <c r="D61" s="323">
        <v>150.174</v>
      </c>
      <c r="E61" s="528">
        <v>179.03993</v>
      </c>
      <c r="F61" s="529"/>
      <c r="G61" s="39">
        <f t="shared" si="1"/>
        <v>119.22165621212726</v>
      </c>
      <c r="H61" s="510">
        <f t="shared" si="5"/>
        <v>28.86592999999999</v>
      </c>
    </row>
    <row r="62" spans="1:8" s="77" customFormat="1" ht="15" customHeight="1" thickBot="1">
      <c r="A62" s="72" t="s">
        <v>79</v>
      </c>
      <c r="B62" s="302" t="s">
        <v>80</v>
      </c>
      <c r="C62" s="530">
        <f>C64+C65+C66+C67+C69+C68</f>
        <v>2391</v>
      </c>
      <c r="D62" s="329">
        <f>D64</f>
        <v>2547</v>
      </c>
      <c r="E62" s="329">
        <f>E64+E65+E66+E67+E69+E68</f>
        <v>454.37308</v>
      </c>
      <c r="F62" s="355">
        <f>F64+F65+F67+F66+F68+F69</f>
        <v>1466.39615</v>
      </c>
      <c r="G62" s="73">
        <f t="shared" si="1"/>
        <v>17.83953985080487</v>
      </c>
      <c r="H62" s="20">
        <f t="shared" si="5"/>
        <v>-2092.62692</v>
      </c>
    </row>
    <row r="63" spans="1:8" s="77" customFormat="1" ht="18" customHeight="1">
      <c r="A63" s="34" t="s">
        <v>379</v>
      </c>
      <c r="B63" s="34" t="s">
        <v>82</v>
      </c>
      <c r="C63" s="260"/>
      <c r="D63" s="321"/>
      <c r="E63" s="330"/>
      <c r="F63" s="346"/>
      <c r="G63" s="691">
        <f>E64/D64*100</f>
        <v>3.1186529250098154</v>
      </c>
      <c r="H63" s="692">
        <f>E64-D64</f>
        <v>-2467.56791</v>
      </c>
    </row>
    <row r="64" spans="1:8" s="77" customFormat="1" ht="12.75" customHeight="1">
      <c r="A64" s="75"/>
      <c r="B64" s="34" t="s">
        <v>83</v>
      </c>
      <c r="C64" s="260"/>
      <c r="D64" s="321">
        <f>D65+D66+D67+D69+D68</f>
        <v>2547</v>
      </c>
      <c r="E64" s="330">
        <v>79.43209</v>
      </c>
      <c r="F64" s="346">
        <v>63.49979</v>
      </c>
      <c r="G64" s="684"/>
      <c r="H64" s="688"/>
    </row>
    <row r="65" spans="1:8" s="77" customFormat="1" ht="17.25" customHeight="1">
      <c r="A65" s="527" t="s">
        <v>380</v>
      </c>
      <c r="B65" s="536" t="s">
        <v>382</v>
      </c>
      <c r="C65" s="259">
        <v>1</v>
      </c>
      <c r="D65" s="320">
        <v>157</v>
      </c>
      <c r="E65" s="325"/>
      <c r="F65" s="340">
        <v>0.41559</v>
      </c>
      <c r="G65" s="52">
        <f t="shared" si="1"/>
        <v>0</v>
      </c>
      <c r="H65" s="89">
        <f t="shared" si="5"/>
        <v>-157</v>
      </c>
    </row>
    <row r="66" spans="1:8" s="77" customFormat="1" ht="12" customHeight="1">
      <c r="A66" s="27" t="s">
        <v>393</v>
      </c>
      <c r="B66" s="54" t="s">
        <v>394</v>
      </c>
      <c r="C66" s="259"/>
      <c r="D66" s="320"/>
      <c r="E66" s="325"/>
      <c r="F66" s="340"/>
      <c r="G66" s="52">
        <v>0</v>
      </c>
      <c r="H66" s="89">
        <f t="shared" si="5"/>
        <v>0</v>
      </c>
    </row>
    <row r="67" spans="1:8" s="77" customFormat="1" ht="14.25" customHeight="1">
      <c r="A67" s="27" t="s">
        <v>381</v>
      </c>
      <c r="B67" s="48" t="s">
        <v>383</v>
      </c>
      <c r="C67" s="259">
        <v>220</v>
      </c>
      <c r="D67" s="320">
        <v>220</v>
      </c>
      <c r="E67" s="325">
        <v>28.7938</v>
      </c>
      <c r="F67" s="340">
        <v>157.7731</v>
      </c>
      <c r="G67" s="52">
        <f t="shared" si="1"/>
        <v>13.08809090909091</v>
      </c>
      <c r="H67" s="89">
        <f t="shared" si="5"/>
        <v>-191.2062</v>
      </c>
    </row>
    <row r="68" spans="1:8" s="77" customFormat="1" ht="12.75" customHeight="1">
      <c r="A68" s="48" t="s">
        <v>386</v>
      </c>
      <c r="B68" s="48" t="s">
        <v>387</v>
      </c>
      <c r="C68" s="259"/>
      <c r="D68" s="320"/>
      <c r="E68" s="325"/>
      <c r="F68" s="340"/>
      <c r="G68" s="52">
        <v>0</v>
      </c>
      <c r="H68" s="89">
        <f t="shared" si="5"/>
        <v>0</v>
      </c>
    </row>
    <row r="69" spans="1:8" s="77" customFormat="1" ht="27.75" customHeight="1">
      <c r="A69" s="48" t="s">
        <v>395</v>
      </c>
      <c r="B69" s="308" t="s">
        <v>388</v>
      </c>
      <c r="C69" s="259">
        <v>2170</v>
      </c>
      <c r="D69" s="320">
        <v>2170</v>
      </c>
      <c r="E69" s="325">
        <v>346.14719</v>
      </c>
      <c r="F69" s="340">
        <v>1244.70767</v>
      </c>
      <c r="G69" s="52">
        <f t="shared" si="1"/>
        <v>15.95148341013825</v>
      </c>
      <c r="H69" s="89">
        <f t="shared" si="5"/>
        <v>-1823.8528099999999</v>
      </c>
    </row>
    <row r="70" spans="1:8" s="460" customFormat="1" ht="13.5" customHeight="1" thickBot="1">
      <c r="A70" s="425" t="s">
        <v>487</v>
      </c>
      <c r="B70" s="459" t="s">
        <v>488</v>
      </c>
      <c r="C70" s="320"/>
      <c r="D70" s="320"/>
      <c r="E70" s="320"/>
      <c r="F70" s="461"/>
      <c r="G70" s="531">
        <v>0</v>
      </c>
      <c r="H70" s="510">
        <f t="shared" si="5"/>
        <v>0</v>
      </c>
    </row>
    <row r="71" spans="1:8" s="77" customFormat="1" ht="18" customHeight="1" thickBot="1">
      <c r="A71" s="72" t="s">
        <v>501</v>
      </c>
      <c r="B71" s="306" t="s">
        <v>94</v>
      </c>
      <c r="C71" s="333">
        <v>0</v>
      </c>
      <c r="D71" s="444">
        <f>D72+D73+D74</f>
        <v>2571.99413</v>
      </c>
      <c r="E71" s="444">
        <f>E72+E73+E74</f>
        <v>2571.94072</v>
      </c>
      <c r="F71" s="347">
        <f>F72</f>
        <v>538.9293</v>
      </c>
      <c r="G71" s="73">
        <f t="shared" si="1"/>
        <v>99.99792340117044</v>
      </c>
      <c r="H71" s="20">
        <f>E71-D71</f>
        <v>-0.0534099999999853</v>
      </c>
    </row>
    <row r="72" spans="1:8" s="77" customFormat="1" ht="36" customHeight="1" thickBot="1">
      <c r="A72" s="532" t="s">
        <v>502</v>
      </c>
      <c r="B72" s="306" t="s">
        <v>503</v>
      </c>
      <c r="C72" s="333"/>
      <c r="D72" s="444">
        <v>278</v>
      </c>
      <c r="E72" s="327">
        <v>277.07</v>
      </c>
      <c r="F72" s="347">
        <v>538.9293</v>
      </c>
      <c r="G72" s="73">
        <f t="shared" si="1"/>
        <v>99.66546762589927</v>
      </c>
      <c r="H72" s="20">
        <v>0</v>
      </c>
    </row>
    <row r="73" spans="1:8" s="77" customFormat="1" ht="34.5" customHeight="1" thickBot="1">
      <c r="A73" s="532" t="s">
        <v>505</v>
      </c>
      <c r="B73" s="304" t="s">
        <v>503</v>
      </c>
      <c r="C73" s="334"/>
      <c r="D73" s="445">
        <v>1258.99413</v>
      </c>
      <c r="E73" s="327">
        <v>1258.99413</v>
      </c>
      <c r="F73" s="347"/>
      <c r="G73" s="73">
        <f aca="true" t="shared" si="6" ref="G73:G136">E73/D73*100</f>
        <v>100</v>
      </c>
      <c r="H73" s="20">
        <f aca="true" t="shared" si="7" ref="H73:H136">E73-D73</f>
        <v>0</v>
      </c>
    </row>
    <row r="74" spans="1:8" s="9" customFormat="1" ht="34.5" customHeight="1" thickBot="1">
      <c r="A74" s="532" t="s">
        <v>506</v>
      </c>
      <c r="B74" s="306" t="s">
        <v>504</v>
      </c>
      <c r="C74" s="334"/>
      <c r="D74" s="445">
        <v>1035</v>
      </c>
      <c r="E74" s="327">
        <v>1035.87659</v>
      </c>
      <c r="F74" s="347"/>
      <c r="G74" s="73">
        <f t="shared" si="6"/>
        <v>100.08469468599034</v>
      </c>
      <c r="H74" s="20">
        <f t="shared" si="7"/>
        <v>0.8765900000000784</v>
      </c>
    </row>
    <row r="75" spans="1:8" ht="12.75" thickBot="1">
      <c r="A75" s="72" t="s">
        <v>95</v>
      </c>
      <c r="B75" s="302" t="s">
        <v>96</v>
      </c>
      <c r="C75" s="305">
        <f>C77+C80+C92+C97+C101+C90+C86+C89+C99+C85+C100+C98+C96+C87+C104+C78</f>
        <v>448</v>
      </c>
      <c r="D75" s="329">
        <f>D77+D80+D92+D97+D101+D90+D86+D99+D85+D100+D98+D96+D104+D78+D103</f>
        <v>1138.967</v>
      </c>
      <c r="E75" s="329">
        <f>E77+E80+E92+E97+E101+E90+E86+E99+E85+E100+E98+E96+E104+E78+E103</f>
        <v>1272.3359200000002</v>
      </c>
      <c r="F75" s="360">
        <f>F77+F80+F92+F97+F101+F90+F86+F89+F99+F85+F100+F98+F96+F78+F88+F105+F82+F104+F81+F87</f>
        <v>975.98438</v>
      </c>
      <c r="G75" s="73">
        <f t="shared" si="6"/>
        <v>111.70963864624702</v>
      </c>
      <c r="H75" s="336">
        <f t="shared" si="7"/>
        <v>133.36892000000012</v>
      </c>
    </row>
    <row r="76" spans="1:9" s="9" customFormat="1" ht="12.75" customHeight="1">
      <c r="A76" s="34" t="s">
        <v>279</v>
      </c>
      <c r="B76" s="34" t="s">
        <v>97</v>
      </c>
      <c r="C76" s="260"/>
      <c r="D76" s="321"/>
      <c r="E76" s="472"/>
      <c r="F76" s="354"/>
      <c r="G76" s="691">
        <f>E77/D77*100</f>
        <v>75.55877777777778</v>
      </c>
      <c r="H76" s="690">
        <f>E77-D77</f>
        <v>-10.998550000000002</v>
      </c>
      <c r="I76" s="4"/>
    </row>
    <row r="77" spans="2:8" ht="12">
      <c r="B77" s="34" t="s">
        <v>98</v>
      </c>
      <c r="C77" s="260">
        <v>45</v>
      </c>
      <c r="D77" s="321">
        <v>45</v>
      </c>
      <c r="E77" s="321">
        <v>34.00145</v>
      </c>
      <c r="F77" s="338">
        <v>38.40871</v>
      </c>
      <c r="G77" s="685"/>
      <c r="H77" s="690"/>
    </row>
    <row r="78" spans="1:8" ht="12.75" customHeight="1">
      <c r="A78" s="48" t="s">
        <v>384</v>
      </c>
      <c r="B78" s="54" t="s">
        <v>385</v>
      </c>
      <c r="C78" s="259">
        <v>1</v>
      </c>
      <c r="D78" s="320">
        <v>1</v>
      </c>
      <c r="E78" s="320">
        <v>6.55003</v>
      </c>
      <c r="F78" s="337">
        <v>15.275</v>
      </c>
      <c r="G78" s="52">
        <f t="shared" si="6"/>
        <v>655.0029999999999</v>
      </c>
      <c r="H78" s="89">
        <f t="shared" si="7"/>
        <v>5.55003</v>
      </c>
    </row>
    <row r="79" spans="1:8" ht="12.75" customHeight="1">
      <c r="A79" s="27" t="s">
        <v>99</v>
      </c>
      <c r="B79" s="27" t="s">
        <v>100</v>
      </c>
      <c r="C79" s="261"/>
      <c r="D79" s="322"/>
      <c r="E79" s="322"/>
      <c r="F79" s="339"/>
      <c r="G79" s="683">
        <f>E80/D80*100</f>
        <v>39.473684210526315</v>
      </c>
      <c r="H79" s="686">
        <f>E80-D80</f>
        <v>-23</v>
      </c>
    </row>
    <row r="80" spans="1:8" ht="12">
      <c r="A80" s="13"/>
      <c r="B80" s="13" t="s">
        <v>101</v>
      </c>
      <c r="C80" s="263">
        <v>38</v>
      </c>
      <c r="D80" s="326">
        <v>38</v>
      </c>
      <c r="E80" s="326">
        <v>15</v>
      </c>
      <c r="F80" s="341">
        <v>10</v>
      </c>
      <c r="G80" s="685"/>
      <c r="H80" s="688"/>
    </row>
    <row r="81" spans="1:8" ht="12">
      <c r="A81" s="34" t="s">
        <v>396</v>
      </c>
      <c r="B81" s="34" t="s">
        <v>397</v>
      </c>
      <c r="C81" s="260"/>
      <c r="D81" s="321"/>
      <c r="E81" s="321"/>
      <c r="F81" s="338"/>
      <c r="G81" s="52">
        <v>0</v>
      </c>
      <c r="H81" s="89">
        <f t="shared" si="7"/>
        <v>0</v>
      </c>
    </row>
    <row r="82" spans="2:8" ht="0.75" customHeight="1">
      <c r="B82" s="13"/>
      <c r="C82" s="260"/>
      <c r="D82" s="321"/>
      <c r="E82" s="321"/>
      <c r="F82" s="338"/>
      <c r="G82" s="52">
        <v>0</v>
      </c>
      <c r="H82" s="89">
        <f t="shared" si="7"/>
        <v>0</v>
      </c>
    </row>
    <row r="83" spans="1:8" ht="12.75" customHeight="1">
      <c r="A83" s="27" t="s">
        <v>105</v>
      </c>
      <c r="B83" s="27" t="s">
        <v>103</v>
      </c>
      <c r="C83" s="261"/>
      <c r="D83" s="322"/>
      <c r="E83" s="322"/>
      <c r="F83" s="339"/>
      <c r="G83" s="683">
        <f>E85/D85*100</f>
        <v>107.2399968847352</v>
      </c>
      <c r="H83" s="686">
        <f>E85-D85</f>
        <v>23.24038999999999</v>
      </c>
    </row>
    <row r="84" spans="2:8" ht="12">
      <c r="B84" s="34" t="s">
        <v>106</v>
      </c>
      <c r="C84" s="260"/>
      <c r="D84" s="321"/>
      <c r="E84" s="321"/>
      <c r="F84" s="338"/>
      <c r="G84" s="684"/>
      <c r="H84" s="687"/>
    </row>
    <row r="85" spans="2:8" ht="12">
      <c r="B85" s="34" t="s">
        <v>93</v>
      </c>
      <c r="C85" s="260"/>
      <c r="D85" s="321">
        <f>D86+D87+D89</f>
        <v>321</v>
      </c>
      <c r="E85" s="321">
        <f>E86+E87+E89</f>
        <v>344.24039</v>
      </c>
      <c r="F85" s="338"/>
      <c r="G85" s="685"/>
      <c r="H85" s="688"/>
    </row>
    <row r="86" spans="1:8" ht="12" customHeight="1">
      <c r="A86" s="27" t="s">
        <v>226</v>
      </c>
      <c r="B86" s="58" t="s">
        <v>227</v>
      </c>
      <c r="C86" s="264"/>
      <c r="D86" s="328"/>
      <c r="E86" s="320"/>
      <c r="F86" s="337">
        <v>30</v>
      </c>
      <c r="G86" s="52">
        <v>0</v>
      </c>
      <c r="H86" s="89">
        <f t="shared" si="7"/>
        <v>0</v>
      </c>
    </row>
    <row r="87" spans="1:8" ht="12">
      <c r="A87" s="27" t="s">
        <v>107</v>
      </c>
      <c r="B87" s="27" t="s">
        <v>108</v>
      </c>
      <c r="C87" s="261">
        <v>181</v>
      </c>
      <c r="D87" s="322">
        <v>181</v>
      </c>
      <c r="E87" s="322">
        <v>22</v>
      </c>
      <c r="F87" s="339">
        <v>12.3</v>
      </c>
      <c r="G87" s="52">
        <f t="shared" si="6"/>
        <v>12.154696132596685</v>
      </c>
      <c r="H87" s="89">
        <f t="shared" si="7"/>
        <v>-159</v>
      </c>
    </row>
    <row r="88" spans="1:8" ht="12">
      <c r="A88" s="13"/>
      <c r="B88" s="13" t="s">
        <v>109</v>
      </c>
      <c r="C88" s="263"/>
      <c r="D88" s="326"/>
      <c r="E88" s="326"/>
      <c r="F88" s="341"/>
      <c r="G88" s="52"/>
      <c r="H88" s="89"/>
    </row>
    <row r="89" spans="1:8" ht="15.75" customHeight="1">
      <c r="A89" s="27" t="s">
        <v>110</v>
      </c>
      <c r="B89" s="27" t="s">
        <v>111</v>
      </c>
      <c r="C89" s="261">
        <v>140</v>
      </c>
      <c r="D89" s="322">
        <v>140</v>
      </c>
      <c r="E89" s="320">
        <v>322.24039</v>
      </c>
      <c r="F89" s="337">
        <v>288.49582</v>
      </c>
      <c r="G89" s="52">
        <f t="shared" si="6"/>
        <v>230.17170714285714</v>
      </c>
      <c r="H89" s="89">
        <f t="shared" si="7"/>
        <v>182.24039</v>
      </c>
    </row>
    <row r="90" spans="1:8" ht="12.75" customHeight="1">
      <c r="A90" s="27" t="s">
        <v>112</v>
      </c>
      <c r="B90" s="27" t="s">
        <v>225</v>
      </c>
      <c r="C90" s="261"/>
      <c r="D90" s="322"/>
      <c r="E90" s="323"/>
      <c r="F90" s="344"/>
      <c r="G90" s="52">
        <v>0</v>
      </c>
      <c r="H90" s="89">
        <f t="shared" si="7"/>
        <v>0</v>
      </c>
    </row>
    <row r="91" spans="1:8" ht="12">
      <c r="A91" s="27" t="s">
        <v>113</v>
      </c>
      <c r="B91" s="27" t="s">
        <v>108</v>
      </c>
      <c r="C91" s="261"/>
      <c r="D91" s="322"/>
      <c r="E91" s="322"/>
      <c r="F91" s="339"/>
      <c r="G91" s="52">
        <v>0</v>
      </c>
      <c r="H91" s="89">
        <f t="shared" si="7"/>
        <v>0</v>
      </c>
    </row>
    <row r="92" spans="2:8" ht="10.5" customHeight="1">
      <c r="B92" s="34" t="s">
        <v>114</v>
      </c>
      <c r="C92" s="260">
        <v>14</v>
      </c>
      <c r="D92" s="321">
        <v>14</v>
      </c>
      <c r="E92" s="321">
        <v>14.77019</v>
      </c>
      <c r="F92" s="338">
        <v>3</v>
      </c>
      <c r="G92" s="52">
        <f t="shared" si="6"/>
        <v>105.50135714285713</v>
      </c>
      <c r="H92" s="89">
        <f t="shared" si="7"/>
        <v>0.7701899999999995</v>
      </c>
    </row>
    <row r="93" spans="3:8" ht="12.75" customHeight="1" hidden="1" thickBot="1">
      <c r="C93" s="335"/>
      <c r="D93" s="421"/>
      <c r="G93" s="52" t="e">
        <f t="shared" si="6"/>
        <v>#DIV/0!</v>
      </c>
      <c r="H93" s="89">
        <f t="shared" si="7"/>
        <v>0</v>
      </c>
    </row>
    <row r="94" spans="3:8" ht="12.75" customHeight="1" hidden="1" thickBot="1">
      <c r="C94" s="335"/>
      <c r="D94" s="421"/>
      <c r="G94" s="52" t="e">
        <f t="shared" si="6"/>
        <v>#DIV/0!</v>
      </c>
      <c r="H94" s="89">
        <f t="shared" si="7"/>
        <v>0</v>
      </c>
    </row>
    <row r="95" spans="3:8" ht="12.75" customHeight="1" hidden="1" thickBot="1">
      <c r="C95" s="335"/>
      <c r="D95" s="421"/>
      <c r="G95" s="52" t="e">
        <f t="shared" si="6"/>
        <v>#DIV/0!</v>
      </c>
      <c r="H95" s="89">
        <f t="shared" si="7"/>
        <v>0</v>
      </c>
    </row>
    <row r="96" spans="1:8" ht="15.75" customHeight="1">
      <c r="A96" s="48" t="s">
        <v>115</v>
      </c>
      <c r="B96" s="48" t="s">
        <v>403</v>
      </c>
      <c r="C96" s="259"/>
      <c r="D96" s="320"/>
      <c r="E96" s="320">
        <v>33</v>
      </c>
      <c r="F96" s="456">
        <v>4.5</v>
      </c>
      <c r="G96" s="52">
        <v>0</v>
      </c>
      <c r="H96" s="89">
        <f t="shared" si="7"/>
        <v>33</v>
      </c>
    </row>
    <row r="97" spans="1:8" ht="12.75" customHeight="1" hidden="1" thickBot="1">
      <c r="A97" s="13"/>
      <c r="B97" s="13" t="s">
        <v>117</v>
      </c>
      <c r="C97" s="263"/>
      <c r="D97" s="326"/>
      <c r="E97" s="480"/>
      <c r="F97" s="362"/>
      <c r="G97" s="52" t="e">
        <f t="shared" si="6"/>
        <v>#DIV/0!</v>
      </c>
      <c r="H97" s="89">
        <f t="shared" si="7"/>
        <v>0</v>
      </c>
    </row>
    <row r="98" spans="1:8" ht="27.75" customHeight="1">
      <c r="A98" s="48" t="s">
        <v>312</v>
      </c>
      <c r="B98" s="54" t="s">
        <v>401</v>
      </c>
      <c r="C98" s="264"/>
      <c r="D98" s="328">
        <v>99</v>
      </c>
      <c r="E98" s="320">
        <v>91.85038</v>
      </c>
      <c r="F98" s="337">
        <v>3</v>
      </c>
      <c r="G98" s="52">
        <f t="shared" si="6"/>
        <v>92.77816161616161</v>
      </c>
      <c r="H98" s="89">
        <f t="shared" si="7"/>
        <v>-7.149619999999999</v>
      </c>
    </row>
    <row r="99" spans="1:8" ht="24" customHeight="1">
      <c r="A99" s="48" t="s">
        <v>305</v>
      </c>
      <c r="B99" s="166" t="s">
        <v>307</v>
      </c>
      <c r="C99" s="259"/>
      <c r="D99" s="320">
        <v>5.346</v>
      </c>
      <c r="E99" s="320">
        <v>5.346</v>
      </c>
      <c r="F99" s="337">
        <v>0.991</v>
      </c>
      <c r="G99" s="52">
        <f t="shared" si="6"/>
        <v>100</v>
      </c>
      <c r="H99" s="89">
        <f t="shared" si="7"/>
        <v>0</v>
      </c>
    </row>
    <row r="100" spans="1:8" ht="23.25" customHeight="1">
      <c r="A100" s="48" t="s">
        <v>306</v>
      </c>
      <c r="B100" s="167" t="s">
        <v>308</v>
      </c>
      <c r="C100" s="259">
        <v>29</v>
      </c>
      <c r="D100" s="320">
        <v>46</v>
      </c>
      <c r="E100" s="481">
        <v>64.73038</v>
      </c>
      <c r="F100" s="348">
        <v>39.24</v>
      </c>
      <c r="G100" s="52">
        <f t="shared" si="6"/>
        <v>140.71821739130434</v>
      </c>
      <c r="H100" s="89">
        <f t="shared" si="7"/>
        <v>18.730379999999997</v>
      </c>
    </row>
    <row r="101" spans="1:8" ht="12">
      <c r="A101" s="34" t="s">
        <v>118</v>
      </c>
      <c r="B101" s="34" t="s">
        <v>119</v>
      </c>
      <c r="C101" s="136">
        <f>C103</f>
        <v>0</v>
      </c>
      <c r="D101" s="324">
        <v>569.621</v>
      </c>
      <c r="E101" s="324">
        <v>662.8471</v>
      </c>
      <c r="F101" s="349">
        <v>530.77385</v>
      </c>
      <c r="G101" s="52">
        <f t="shared" si="6"/>
        <v>116.36633831968975</v>
      </c>
      <c r="H101" s="89">
        <f t="shared" si="7"/>
        <v>93.22609999999997</v>
      </c>
    </row>
    <row r="102" spans="1:8" ht="12.75" customHeight="1">
      <c r="A102" s="27" t="s">
        <v>325</v>
      </c>
      <c r="B102" s="27" t="s">
        <v>121</v>
      </c>
      <c r="C102" s="261"/>
      <c r="D102" s="322"/>
      <c r="E102" s="322"/>
      <c r="F102" s="339"/>
      <c r="G102" s="683">
        <v>0</v>
      </c>
      <c r="H102" s="686">
        <f>E103-D103</f>
        <v>0</v>
      </c>
    </row>
    <row r="103" spans="2:8" ht="12">
      <c r="B103" s="34" t="s">
        <v>122</v>
      </c>
      <c r="C103" s="260"/>
      <c r="D103" s="321"/>
      <c r="E103" s="321"/>
      <c r="F103" s="338"/>
      <c r="G103" s="685"/>
      <c r="H103" s="688"/>
    </row>
    <row r="104" spans="1:8" ht="12.75" customHeight="1">
      <c r="A104" s="27" t="s">
        <v>123</v>
      </c>
      <c r="B104" s="27" t="s">
        <v>97</v>
      </c>
      <c r="C104" s="261"/>
      <c r="D104" s="322"/>
      <c r="E104" s="322"/>
      <c r="F104" s="339"/>
      <c r="G104" s="683">
        <v>0</v>
      </c>
      <c r="H104" s="690">
        <f>E105-D105</f>
        <v>0</v>
      </c>
    </row>
    <row r="105" spans="2:8" ht="12.75" thickBot="1">
      <c r="B105" s="34" t="s">
        <v>124</v>
      </c>
      <c r="C105" s="260"/>
      <c r="D105" s="321"/>
      <c r="E105" s="321"/>
      <c r="F105" s="338"/>
      <c r="G105" s="689"/>
      <c r="H105" s="690"/>
    </row>
    <row r="106" spans="1:8" ht="12.75" thickBot="1">
      <c r="A106" s="72" t="s">
        <v>125</v>
      </c>
      <c r="B106" s="302" t="s">
        <v>126</v>
      </c>
      <c r="C106" s="305">
        <f>C109+C110</f>
        <v>311.91</v>
      </c>
      <c r="D106" s="329">
        <f>D109+D110+D108</f>
        <v>10440</v>
      </c>
      <c r="E106" s="482">
        <f>E108+E109+E110+E107</f>
        <v>10548.76042</v>
      </c>
      <c r="F106" s="363">
        <f>F107+F108+F109+F110</f>
        <v>2803.3664400000002</v>
      </c>
      <c r="G106" s="73">
        <f t="shared" si="6"/>
        <v>101.0417664750958</v>
      </c>
      <c r="H106" s="182">
        <f t="shared" si="7"/>
        <v>108.76042000000052</v>
      </c>
    </row>
    <row r="107" spans="1:8" ht="12.75" thickBot="1">
      <c r="A107" s="34" t="s">
        <v>127</v>
      </c>
      <c r="B107" s="34" t="s">
        <v>128</v>
      </c>
      <c r="C107" s="260"/>
      <c r="D107" s="321"/>
      <c r="E107" s="326"/>
      <c r="F107" s="341">
        <v>117.1179</v>
      </c>
      <c r="G107" s="503">
        <v>0</v>
      </c>
      <c r="H107" s="504">
        <f t="shared" si="7"/>
        <v>0</v>
      </c>
    </row>
    <row r="108" spans="1:8" ht="12.75" thickBot="1">
      <c r="A108" s="27" t="s">
        <v>309</v>
      </c>
      <c r="B108" s="58" t="s">
        <v>128</v>
      </c>
      <c r="C108" s="264"/>
      <c r="D108" s="328"/>
      <c r="E108" s="328">
        <v>86.26984</v>
      </c>
      <c r="F108" s="342"/>
      <c r="G108" s="503">
        <v>0</v>
      </c>
      <c r="H108" s="504">
        <f t="shared" si="7"/>
        <v>86.26984</v>
      </c>
    </row>
    <row r="109" spans="1:8" ht="12.75" thickBot="1">
      <c r="A109" s="27" t="s">
        <v>280</v>
      </c>
      <c r="B109" s="58" t="s">
        <v>129</v>
      </c>
      <c r="C109" s="264"/>
      <c r="D109" s="328">
        <v>8940</v>
      </c>
      <c r="E109" s="320"/>
      <c r="F109" s="337"/>
      <c r="G109" s="503">
        <f t="shared" si="6"/>
        <v>0</v>
      </c>
      <c r="H109" s="504">
        <f t="shared" si="7"/>
        <v>-8940</v>
      </c>
    </row>
    <row r="110" spans="1:8" ht="12.75" customHeight="1" thickBot="1">
      <c r="A110" s="27" t="s">
        <v>319</v>
      </c>
      <c r="B110" s="27" t="s">
        <v>126</v>
      </c>
      <c r="C110" s="261">
        <v>311.91</v>
      </c>
      <c r="D110" s="322">
        <v>1500</v>
      </c>
      <c r="E110" s="323">
        <v>10462.49058</v>
      </c>
      <c r="F110" s="344">
        <v>2686.24854</v>
      </c>
      <c r="G110" s="503">
        <f t="shared" si="6"/>
        <v>697.499372</v>
      </c>
      <c r="H110" s="504">
        <f>E110-D110</f>
        <v>8962.49058</v>
      </c>
    </row>
    <row r="111" spans="1:8" ht="11.25" customHeight="1" thickBot="1">
      <c r="A111" s="72" t="s">
        <v>134</v>
      </c>
      <c r="B111" s="367" t="s">
        <v>135</v>
      </c>
      <c r="C111" s="246">
        <f>C112+C189+C187+C186</f>
        <v>294955</v>
      </c>
      <c r="D111" s="331">
        <f>D112+D189</f>
        <v>324444.63999999996</v>
      </c>
      <c r="E111" s="331">
        <f>E112+E189+E187+E186</f>
        <v>308108.34284999996</v>
      </c>
      <c r="F111" s="331">
        <f>F112+F189+F187+F186+F185</f>
        <v>286689.73822999996</v>
      </c>
      <c r="G111" s="73">
        <f t="shared" si="6"/>
        <v>94.96484295440972</v>
      </c>
      <c r="H111" s="20">
        <f t="shared" si="7"/>
        <v>-16336.297149999999</v>
      </c>
    </row>
    <row r="112" spans="1:8" ht="11.25" customHeight="1" thickBot="1">
      <c r="A112" s="368" t="s">
        <v>232</v>
      </c>
      <c r="B112" s="177" t="s">
        <v>233</v>
      </c>
      <c r="C112" s="369">
        <f>C113+C116+C134+C166</f>
        <v>294955</v>
      </c>
      <c r="D112" s="424">
        <f>D113+D116+D134+D166</f>
        <v>324444.63999999996</v>
      </c>
      <c r="E112" s="424">
        <f>E113+E116+E134+E166</f>
        <v>308100.16147</v>
      </c>
      <c r="F112" s="424">
        <f>F113+F116+F134+F166</f>
        <v>286272.59387</v>
      </c>
      <c r="G112" s="73">
        <f t="shared" si="6"/>
        <v>94.96232129771046</v>
      </c>
      <c r="H112" s="20">
        <f t="shared" si="7"/>
        <v>-16344.478529999964</v>
      </c>
    </row>
    <row r="113" spans="1:8" ht="11.25" customHeight="1" thickBot="1">
      <c r="A113" s="72" t="s">
        <v>420</v>
      </c>
      <c r="B113" s="367" t="s">
        <v>137</v>
      </c>
      <c r="C113" s="246">
        <f>C114+C115</f>
        <v>116714.4</v>
      </c>
      <c r="D113" s="331">
        <f>D114+D115</f>
        <v>130593.4</v>
      </c>
      <c r="E113" s="331">
        <f>E114+E115</f>
        <v>130593.4</v>
      </c>
      <c r="F113" s="331">
        <f>F114+F115</f>
        <v>107334.7</v>
      </c>
      <c r="G113" s="73">
        <f t="shared" si="6"/>
        <v>100</v>
      </c>
      <c r="H113" s="20">
        <f t="shared" si="7"/>
        <v>0</v>
      </c>
    </row>
    <row r="114" spans="1:8" ht="11.25" customHeight="1" thickBot="1">
      <c r="A114" s="13" t="s">
        <v>421</v>
      </c>
      <c r="B114" s="370" t="s">
        <v>139</v>
      </c>
      <c r="C114" s="371">
        <v>115282</v>
      </c>
      <c r="D114" s="393">
        <v>127611</v>
      </c>
      <c r="E114" s="483">
        <v>127611</v>
      </c>
      <c r="F114" s="372">
        <v>103753</v>
      </c>
      <c r="G114" s="73">
        <f t="shared" si="6"/>
        <v>100</v>
      </c>
      <c r="H114" s="20">
        <f t="shared" si="7"/>
        <v>0</v>
      </c>
    </row>
    <row r="115" spans="1:8" ht="11.25" customHeight="1" thickBot="1">
      <c r="A115" s="373" t="s">
        <v>422</v>
      </c>
      <c r="B115" s="374" t="s">
        <v>219</v>
      </c>
      <c r="C115" s="375">
        <v>1432.4</v>
      </c>
      <c r="D115" s="401">
        <v>2982.4</v>
      </c>
      <c r="E115" s="484">
        <v>2982.4</v>
      </c>
      <c r="F115" s="391">
        <v>3581.7</v>
      </c>
      <c r="G115" s="73">
        <f t="shared" si="6"/>
        <v>100</v>
      </c>
      <c r="H115" s="20">
        <f t="shared" si="7"/>
        <v>0</v>
      </c>
    </row>
    <row r="116" spans="1:8" ht="11.25" customHeight="1" thickBot="1">
      <c r="A116" s="72" t="s">
        <v>140</v>
      </c>
      <c r="B116" s="367" t="s">
        <v>141</v>
      </c>
      <c r="C116" s="246">
        <f>C119+C122+C126+C118</f>
        <v>11840.699999999999</v>
      </c>
      <c r="D116" s="331">
        <f>D119+D122+D126+D118+D124+D125+D117+D123</f>
        <v>26734.239999999998</v>
      </c>
      <c r="E116" s="331">
        <f>E119+E122+E126+E118+E124+E125+E117+E123</f>
        <v>25923.37851</v>
      </c>
      <c r="F116" s="365">
        <f>F119+F122+F126+F117+F118+F121+F123+F124+F120</f>
        <v>21232.597999999998</v>
      </c>
      <c r="G116" s="73">
        <f t="shared" si="6"/>
        <v>96.96695514815458</v>
      </c>
      <c r="H116" s="20">
        <f t="shared" si="7"/>
        <v>-810.8614899999993</v>
      </c>
    </row>
    <row r="117" spans="1:8" ht="11.25" customHeight="1" thickBot="1">
      <c r="A117" s="13" t="s">
        <v>495</v>
      </c>
      <c r="B117" s="370" t="s">
        <v>423</v>
      </c>
      <c r="C117" s="371">
        <v>5270.3</v>
      </c>
      <c r="D117" s="393">
        <v>5270.3</v>
      </c>
      <c r="E117" s="483">
        <v>5270.3</v>
      </c>
      <c r="F117" s="350">
        <v>1654.2</v>
      </c>
      <c r="G117" s="503">
        <f t="shared" si="6"/>
        <v>100</v>
      </c>
      <c r="H117" s="504">
        <f t="shared" si="7"/>
        <v>0</v>
      </c>
    </row>
    <row r="118" spans="1:8" ht="11.25" customHeight="1" thickBot="1">
      <c r="A118" s="58" t="s">
        <v>398</v>
      </c>
      <c r="B118" s="376" t="s">
        <v>143</v>
      </c>
      <c r="C118" s="377"/>
      <c r="D118" s="389"/>
      <c r="E118" s="485"/>
      <c r="F118" s="337">
        <v>2078.8</v>
      </c>
      <c r="G118" s="503">
        <v>0</v>
      </c>
      <c r="H118" s="504">
        <f t="shared" si="7"/>
        <v>0</v>
      </c>
    </row>
    <row r="119" spans="1:8" s="9" customFormat="1" ht="11.25" customHeight="1" thickBot="1">
      <c r="A119" s="13" t="s">
        <v>424</v>
      </c>
      <c r="B119" s="370" t="s">
        <v>145</v>
      </c>
      <c r="C119" s="371"/>
      <c r="D119" s="393"/>
      <c r="E119" s="483"/>
      <c r="F119" s="372">
        <v>4500</v>
      </c>
      <c r="G119" s="503">
        <v>0</v>
      </c>
      <c r="H119" s="504">
        <f t="shared" si="7"/>
        <v>0</v>
      </c>
    </row>
    <row r="120" spans="1:8" s="9" customFormat="1" ht="11.25" customHeight="1" thickBot="1">
      <c r="A120" s="379" t="s">
        <v>472</v>
      </c>
      <c r="B120" s="376" t="s">
        <v>425</v>
      </c>
      <c r="C120" s="380"/>
      <c r="D120" s="446"/>
      <c r="E120" s="384"/>
      <c r="F120" s="501">
        <v>1763.3</v>
      </c>
      <c r="G120" s="503">
        <v>0</v>
      </c>
      <c r="H120" s="504">
        <f t="shared" si="7"/>
        <v>0</v>
      </c>
    </row>
    <row r="121" spans="1:8" s="9" customFormat="1" ht="11.25" customHeight="1" thickBot="1">
      <c r="A121" s="379" t="s">
        <v>472</v>
      </c>
      <c r="B121" s="376" t="s">
        <v>473</v>
      </c>
      <c r="C121" s="380"/>
      <c r="D121" s="446"/>
      <c r="E121" s="384"/>
      <c r="F121" s="349">
        <v>777.6</v>
      </c>
      <c r="G121" s="503">
        <v>0</v>
      </c>
      <c r="H121" s="504">
        <f t="shared" si="7"/>
        <v>0</v>
      </c>
    </row>
    <row r="122" spans="1:8" s="9" customFormat="1" ht="11.25" customHeight="1" thickBot="1">
      <c r="A122" s="379" t="s">
        <v>426</v>
      </c>
      <c r="B122" s="376" t="s">
        <v>153</v>
      </c>
      <c r="C122" s="380">
        <v>3287.4</v>
      </c>
      <c r="D122" s="446">
        <v>3287.4</v>
      </c>
      <c r="E122" s="384">
        <v>3287.4</v>
      </c>
      <c r="F122" s="349">
        <v>3173.6</v>
      </c>
      <c r="G122" s="503">
        <f t="shared" si="6"/>
        <v>100</v>
      </c>
      <c r="H122" s="504">
        <f t="shared" si="7"/>
        <v>0</v>
      </c>
    </row>
    <row r="123" spans="1:8" s="9" customFormat="1" ht="11.25" customHeight="1" thickBot="1">
      <c r="A123" s="379" t="s">
        <v>474</v>
      </c>
      <c r="B123" s="376" t="s">
        <v>475</v>
      </c>
      <c r="C123" s="380"/>
      <c r="D123" s="446">
        <v>3514.64</v>
      </c>
      <c r="E123" s="384">
        <v>3514.64</v>
      </c>
      <c r="F123" s="499">
        <v>600</v>
      </c>
      <c r="G123" s="503">
        <f t="shared" si="6"/>
        <v>100</v>
      </c>
      <c r="H123" s="504">
        <f t="shared" si="7"/>
        <v>0</v>
      </c>
    </row>
    <row r="124" spans="1:8" s="9" customFormat="1" ht="11.25" customHeight="1" thickBot="1">
      <c r="A124" s="379" t="s">
        <v>492</v>
      </c>
      <c r="B124" s="398" t="s">
        <v>478</v>
      </c>
      <c r="C124" s="448"/>
      <c r="D124" s="406">
        <v>138.6</v>
      </c>
      <c r="E124" s="484">
        <v>138.6</v>
      </c>
      <c r="F124" s="500">
        <v>203.3</v>
      </c>
      <c r="G124" s="503">
        <f t="shared" si="6"/>
        <v>100</v>
      </c>
      <c r="H124" s="504">
        <f t="shared" si="7"/>
        <v>0</v>
      </c>
    </row>
    <row r="125" spans="1:8" s="9" customFormat="1" ht="11.25" customHeight="1" thickBot="1">
      <c r="A125" s="379" t="s">
        <v>477</v>
      </c>
      <c r="B125" s="398" t="s">
        <v>493</v>
      </c>
      <c r="C125" s="448"/>
      <c r="D125" s="406">
        <v>5000</v>
      </c>
      <c r="E125" s="484">
        <v>4999.99789</v>
      </c>
      <c r="F125" s="392"/>
      <c r="G125" s="503">
        <f t="shared" si="6"/>
        <v>99.99995779999999</v>
      </c>
      <c r="H125" s="504">
        <f>E125-D125</f>
        <v>-0.002110000000357104</v>
      </c>
    </row>
    <row r="126" spans="1:8" ht="11.25" customHeight="1" thickBot="1">
      <c r="A126" s="26" t="s">
        <v>427</v>
      </c>
      <c r="B126" s="367" t="s">
        <v>152</v>
      </c>
      <c r="C126" s="246">
        <f>C127+C128+C129+C130</f>
        <v>8553.3</v>
      </c>
      <c r="D126" s="331">
        <f>D127+D128+D129+D130</f>
        <v>9523.3</v>
      </c>
      <c r="E126" s="331">
        <f>E127+E128+E129+E130+E131</f>
        <v>8712.440620000001</v>
      </c>
      <c r="F126" s="365">
        <f>F127+F128+F129+F130+F132+F133</f>
        <v>6481.798</v>
      </c>
      <c r="G126" s="73">
        <f t="shared" si="6"/>
        <v>91.48552098537273</v>
      </c>
      <c r="H126" s="20">
        <f t="shared" si="7"/>
        <v>-810.859379999998</v>
      </c>
    </row>
    <row r="127" spans="1:8" ht="11.25" customHeight="1" thickBot="1">
      <c r="A127" s="27" t="s">
        <v>427</v>
      </c>
      <c r="B127" s="370" t="s">
        <v>496</v>
      </c>
      <c r="C127" s="380"/>
      <c r="D127" s="446">
        <v>970</v>
      </c>
      <c r="E127" s="384">
        <v>768.92062</v>
      </c>
      <c r="F127" s="349"/>
      <c r="G127" s="503">
        <f t="shared" si="6"/>
        <v>79.27016701030928</v>
      </c>
      <c r="H127" s="504">
        <f t="shared" si="7"/>
        <v>-201.07938000000001</v>
      </c>
    </row>
    <row r="128" spans="1:8" ht="24.75" customHeight="1" thickBot="1">
      <c r="A128" s="27" t="s">
        <v>427</v>
      </c>
      <c r="B128" s="382" t="s">
        <v>428</v>
      </c>
      <c r="C128" s="383">
        <v>2176</v>
      </c>
      <c r="D128" s="384">
        <v>2176</v>
      </c>
      <c r="E128" s="486">
        <v>1876.8</v>
      </c>
      <c r="F128" s="381">
        <v>1928.048</v>
      </c>
      <c r="G128" s="503">
        <f t="shared" si="6"/>
        <v>86.25</v>
      </c>
      <c r="H128" s="504">
        <f t="shared" si="7"/>
        <v>-299.20000000000005</v>
      </c>
    </row>
    <row r="129" spans="1:8" ht="12.75" customHeight="1" thickBot="1">
      <c r="A129" s="27" t="s">
        <v>427</v>
      </c>
      <c r="B129" s="382" t="s">
        <v>419</v>
      </c>
      <c r="C129" s="383">
        <v>2654.3</v>
      </c>
      <c r="D129" s="384">
        <v>2654.3</v>
      </c>
      <c r="E129" s="486">
        <v>2654.3</v>
      </c>
      <c r="F129" s="433">
        <v>1545</v>
      </c>
      <c r="G129" s="503">
        <f t="shared" si="6"/>
        <v>100</v>
      </c>
      <c r="H129" s="504">
        <f t="shared" si="7"/>
        <v>0</v>
      </c>
    </row>
    <row r="130" spans="1:8" ht="12" customHeight="1" thickBot="1">
      <c r="A130" s="27" t="s">
        <v>427</v>
      </c>
      <c r="B130" s="382" t="s">
        <v>483</v>
      </c>
      <c r="C130" s="121">
        <v>3723</v>
      </c>
      <c r="D130" s="323">
        <v>3723</v>
      </c>
      <c r="E130" s="323">
        <v>3412.42</v>
      </c>
      <c r="F130" s="457">
        <v>3008.75</v>
      </c>
      <c r="G130" s="503">
        <f t="shared" si="6"/>
        <v>91.65780284716627</v>
      </c>
      <c r="H130" s="504">
        <f t="shared" si="7"/>
        <v>-310.5799999999999</v>
      </c>
    </row>
    <row r="131" spans="1:8" ht="21.75" customHeight="1" thickBot="1">
      <c r="A131" s="91" t="s">
        <v>479</v>
      </c>
      <c r="B131" s="454" t="s">
        <v>480</v>
      </c>
      <c r="C131" s="121"/>
      <c r="D131" s="323"/>
      <c r="E131" s="323"/>
      <c r="F131" s="457"/>
      <c r="G131" s="503"/>
      <c r="H131" s="504">
        <f t="shared" si="7"/>
        <v>0</v>
      </c>
    </row>
    <row r="132" spans="1:8" ht="14.25" customHeight="1" thickBot="1">
      <c r="A132" s="48" t="s">
        <v>427</v>
      </c>
      <c r="B132" s="450" t="s">
        <v>484</v>
      </c>
      <c r="C132" s="259"/>
      <c r="D132" s="320"/>
      <c r="E132" s="320"/>
      <c r="F132" s="337"/>
      <c r="G132" s="503"/>
      <c r="H132" s="504">
        <f t="shared" si="7"/>
        <v>0</v>
      </c>
    </row>
    <row r="133" spans="1:8" ht="14.25" customHeight="1" thickBot="1">
      <c r="A133" s="91" t="s">
        <v>427</v>
      </c>
      <c r="B133" s="143" t="s">
        <v>408</v>
      </c>
      <c r="C133" s="121"/>
      <c r="D133" s="323"/>
      <c r="E133" s="323"/>
      <c r="F133" s="366"/>
      <c r="G133" s="503"/>
      <c r="H133" s="504">
        <f t="shared" si="7"/>
        <v>0</v>
      </c>
    </row>
    <row r="134" spans="1:8" ht="11.25" customHeight="1" thickBot="1">
      <c r="A134" s="72" t="s">
        <v>429</v>
      </c>
      <c r="B134" s="367" t="s">
        <v>158</v>
      </c>
      <c r="C134" s="246">
        <f>C135+C152+C155+C157+C158+C159+C160+C161+C164+C154+C162</f>
        <v>166399.9</v>
      </c>
      <c r="D134" s="331">
        <f>D135+D152+D155+D157+D158+D159+D160+D161+D164+D154+D162</f>
        <v>167116.99999999997</v>
      </c>
      <c r="E134" s="331">
        <f>E135+E152+E155+E157+E158+E159+E160+E161+E164+E154+E162</f>
        <v>151583.38296</v>
      </c>
      <c r="F134" s="365">
        <f>F135+F152+F155+F157+F158+F159+F160+F161+F164+F154+F153+F163+F162</f>
        <v>157705.29587</v>
      </c>
      <c r="G134" s="73">
        <f t="shared" si="6"/>
        <v>90.70494501457064</v>
      </c>
      <c r="H134" s="20">
        <f t="shared" si="7"/>
        <v>-15533.617039999983</v>
      </c>
    </row>
    <row r="135" spans="1:8" ht="11.25" customHeight="1" thickBot="1">
      <c r="A135" s="72" t="s">
        <v>168</v>
      </c>
      <c r="B135" s="367" t="s">
        <v>430</v>
      </c>
      <c r="C135" s="246">
        <f>C138+C139+C144+C147+C146+C137+C136+C145+C140+C148+C149+C142+C143+C150+C151</f>
        <v>124432.5</v>
      </c>
      <c r="D135" s="331">
        <f>D138+D139+D144+D147+D146+D137+D136+D145+D140+D148+D149+D142+D143+D150+D151</f>
        <v>125049.4</v>
      </c>
      <c r="E135" s="331">
        <f>E138+E139+E144+E147+E146+E137+E136+E145+E140+E148+E149+E142+E143+E150+E151</f>
        <v>113309.05040000001</v>
      </c>
      <c r="F135" s="365">
        <f>F138+F139+F144+F147+F146+F137+F136+F145+F140+F148+F149+F142+F143+F150+F151</f>
        <v>116985.25468</v>
      </c>
      <c r="G135" s="73">
        <f t="shared" si="6"/>
        <v>90.61143068259425</v>
      </c>
      <c r="H135" s="20">
        <f t="shared" si="7"/>
        <v>-11740.349599999987</v>
      </c>
    </row>
    <row r="136" spans="1:8" ht="25.5" customHeight="1" thickBot="1">
      <c r="A136" s="13" t="s">
        <v>431</v>
      </c>
      <c r="B136" s="386" t="s">
        <v>212</v>
      </c>
      <c r="C136" s="387">
        <v>1411.8</v>
      </c>
      <c r="D136" s="387">
        <v>1411.8</v>
      </c>
      <c r="E136" s="483">
        <v>1411.788</v>
      </c>
      <c r="F136" s="349">
        <v>1383.8573</v>
      </c>
      <c r="G136" s="503">
        <f t="shared" si="6"/>
        <v>99.99915002124948</v>
      </c>
      <c r="H136" s="504">
        <f t="shared" si="7"/>
        <v>-0.011999999999943611</v>
      </c>
    </row>
    <row r="137" spans="1:8" ht="11.25" customHeight="1" thickBot="1">
      <c r="A137" s="13" t="s">
        <v>431</v>
      </c>
      <c r="B137" s="388" t="s">
        <v>224</v>
      </c>
      <c r="C137" s="387">
        <v>18</v>
      </c>
      <c r="D137" s="387">
        <v>18</v>
      </c>
      <c r="E137" s="483">
        <v>18</v>
      </c>
      <c r="F137" s="372">
        <v>18</v>
      </c>
      <c r="G137" s="503">
        <v>0</v>
      </c>
      <c r="H137" s="504">
        <f aca="true" t="shared" si="8" ref="H137:H190">E137-D137</f>
        <v>0</v>
      </c>
    </row>
    <row r="138" spans="1:8" ht="11.25" customHeight="1" thickBot="1">
      <c r="A138" s="13" t="s">
        <v>431</v>
      </c>
      <c r="B138" s="388" t="s">
        <v>432</v>
      </c>
      <c r="C138" s="387"/>
      <c r="D138" s="387"/>
      <c r="E138" s="483"/>
      <c r="F138" s="372">
        <v>3094.08</v>
      </c>
      <c r="G138" s="503">
        <v>0</v>
      </c>
      <c r="H138" s="504">
        <f t="shared" si="8"/>
        <v>0</v>
      </c>
    </row>
    <row r="139" spans="1:8" ht="11.25" customHeight="1" thickBot="1">
      <c r="A139" s="13" t="s">
        <v>431</v>
      </c>
      <c r="B139" s="376" t="s">
        <v>433</v>
      </c>
      <c r="C139" s="389">
        <v>89758.7</v>
      </c>
      <c r="D139" s="389">
        <v>89758.7</v>
      </c>
      <c r="E139" s="485">
        <v>82263</v>
      </c>
      <c r="F139" s="378">
        <v>82029</v>
      </c>
      <c r="G139" s="503">
        <v>0</v>
      </c>
      <c r="H139" s="504">
        <f t="shared" si="8"/>
        <v>-7495.699999999997</v>
      </c>
    </row>
    <row r="140" spans="1:8" ht="10.5" customHeight="1" thickBot="1">
      <c r="A140" s="13" t="s">
        <v>431</v>
      </c>
      <c r="B140" s="376" t="s">
        <v>370</v>
      </c>
      <c r="C140" s="389">
        <v>15412.8</v>
      </c>
      <c r="D140" s="389">
        <v>15412.8</v>
      </c>
      <c r="E140" s="485">
        <v>14126</v>
      </c>
      <c r="F140" s="378">
        <v>14816</v>
      </c>
      <c r="G140" s="503">
        <v>0</v>
      </c>
      <c r="H140" s="504">
        <f t="shared" si="8"/>
        <v>-1286.7999999999993</v>
      </c>
    </row>
    <row r="141" spans="3:8" ht="12.75" customHeight="1" hidden="1" thickBot="1">
      <c r="C141" s="390"/>
      <c r="E141" s="421"/>
      <c r="F141" s="391"/>
      <c r="G141" s="503">
        <v>0</v>
      </c>
      <c r="H141" s="504">
        <f t="shared" si="8"/>
        <v>0</v>
      </c>
    </row>
    <row r="142" spans="1:8" ht="11.25" customHeight="1" thickBot="1">
      <c r="A142" s="13" t="s">
        <v>431</v>
      </c>
      <c r="B142" s="376" t="s">
        <v>410</v>
      </c>
      <c r="C142" s="389">
        <v>416.2</v>
      </c>
      <c r="D142" s="389">
        <v>416.2</v>
      </c>
      <c r="E142" s="485">
        <v>264.6</v>
      </c>
      <c r="F142" s="378">
        <v>398.43438</v>
      </c>
      <c r="G142" s="503">
        <v>0</v>
      </c>
      <c r="H142" s="504">
        <f t="shared" si="8"/>
        <v>-151.59999999999997</v>
      </c>
    </row>
    <row r="143" spans="1:8" ht="12.75" customHeight="1" thickBot="1">
      <c r="A143" s="13" t="s">
        <v>431</v>
      </c>
      <c r="B143" s="385" t="s">
        <v>434</v>
      </c>
      <c r="C143" s="389">
        <v>150.5</v>
      </c>
      <c r="D143" s="389">
        <v>150.5</v>
      </c>
      <c r="E143" s="487">
        <v>150.4996</v>
      </c>
      <c r="F143" s="337">
        <v>80.3</v>
      </c>
      <c r="G143" s="503">
        <v>0</v>
      </c>
      <c r="H143" s="504">
        <f t="shared" si="8"/>
        <v>-0.0004000000000132786</v>
      </c>
    </row>
    <row r="144" spans="1:8" ht="11.25" customHeight="1" thickBot="1">
      <c r="A144" s="13" t="s">
        <v>431</v>
      </c>
      <c r="B144" s="376" t="s">
        <v>173</v>
      </c>
      <c r="C144" s="389"/>
      <c r="D144" s="389"/>
      <c r="E144" s="487"/>
      <c r="F144" s="434"/>
      <c r="G144" s="503">
        <v>0</v>
      </c>
      <c r="H144" s="504">
        <f t="shared" si="8"/>
        <v>0</v>
      </c>
    </row>
    <row r="145" spans="1:8" ht="11.25" customHeight="1" thickBot="1">
      <c r="A145" s="13" t="s">
        <v>431</v>
      </c>
      <c r="B145" s="376" t="s">
        <v>292</v>
      </c>
      <c r="C145" s="389"/>
      <c r="D145" s="389"/>
      <c r="E145" s="487"/>
      <c r="F145" s="434"/>
      <c r="G145" s="503">
        <v>0</v>
      </c>
      <c r="H145" s="504">
        <f t="shared" si="8"/>
        <v>0</v>
      </c>
    </row>
    <row r="146" spans="1:8" ht="11.25" customHeight="1" thickBot="1">
      <c r="A146" s="13" t="s">
        <v>431</v>
      </c>
      <c r="B146" s="376" t="s">
        <v>174</v>
      </c>
      <c r="C146" s="325">
        <v>1160.9</v>
      </c>
      <c r="D146" s="325">
        <v>1782</v>
      </c>
      <c r="E146" s="320">
        <v>891</v>
      </c>
      <c r="F146" s="337">
        <v>1289.862</v>
      </c>
      <c r="G146" s="503">
        <v>0</v>
      </c>
      <c r="H146" s="504">
        <f t="shared" si="8"/>
        <v>-891</v>
      </c>
    </row>
    <row r="147" spans="1:8" ht="11.25" customHeight="1" thickBot="1">
      <c r="A147" s="13" t="s">
        <v>431</v>
      </c>
      <c r="B147" s="376" t="s">
        <v>435</v>
      </c>
      <c r="C147" s="389"/>
      <c r="D147" s="389"/>
      <c r="E147" s="487"/>
      <c r="F147" s="434"/>
      <c r="G147" s="503">
        <v>0</v>
      </c>
      <c r="H147" s="504">
        <f t="shared" si="8"/>
        <v>0</v>
      </c>
    </row>
    <row r="148" spans="1:8" ht="27.75" customHeight="1" thickBot="1">
      <c r="A148" s="13" t="s">
        <v>431</v>
      </c>
      <c r="B148" s="385" t="s">
        <v>436</v>
      </c>
      <c r="C148" s="393"/>
      <c r="D148" s="393"/>
      <c r="E148" s="384"/>
      <c r="F148" s="432"/>
      <c r="G148" s="503">
        <v>0</v>
      </c>
      <c r="H148" s="504">
        <f t="shared" si="8"/>
        <v>0</v>
      </c>
    </row>
    <row r="149" spans="1:8" ht="24" customHeight="1" thickBot="1">
      <c r="A149" s="13" t="s">
        <v>431</v>
      </c>
      <c r="B149" s="388" t="s">
        <v>437</v>
      </c>
      <c r="C149" s="393"/>
      <c r="D149" s="393"/>
      <c r="E149" s="384">
        <v>2374.1</v>
      </c>
      <c r="F149" s="435"/>
      <c r="G149" s="503">
        <v>0</v>
      </c>
      <c r="H149" s="504">
        <f t="shared" si="8"/>
        <v>2374.1</v>
      </c>
    </row>
    <row r="150" spans="1:8" ht="15" customHeight="1" thickBot="1">
      <c r="A150" s="13" t="s">
        <v>431</v>
      </c>
      <c r="B150" s="376" t="s">
        <v>402</v>
      </c>
      <c r="C150" s="393">
        <v>13239.6</v>
      </c>
      <c r="D150" s="393">
        <v>12394.7</v>
      </c>
      <c r="E150" s="486">
        <v>11370.543</v>
      </c>
      <c r="F150" s="381">
        <v>11421.321</v>
      </c>
      <c r="G150" s="503">
        <v>0</v>
      </c>
      <c r="H150" s="504">
        <f t="shared" si="8"/>
        <v>-1024.157000000001</v>
      </c>
    </row>
    <row r="151" spans="1:8" ht="40.5" customHeight="1" thickBot="1">
      <c r="A151" s="13" t="s">
        <v>431</v>
      </c>
      <c r="B151" s="49" t="s">
        <v>441</v>
      </c>
      <c r="C151" s="393">
        <v>2864</v>
      </c>
      <c r="D151" s="393">
        <v>3704.7</v>
      </c>
      <c r="E151" s="481">
        <v>439.5198</v>
      </c>
      <c r="F151" s="381">
        <v>2454.4</v>
      </c>
      <c r="G151" s="503">
        <v>0</v>
      </c>
      <c r="H151" s="504">
        <f t="shared" si="8"/>
        <v>-3265.1802</v>
      </c>
    </row>
    <row r="152" spans="1:8" ht="12.75" customHeight="1" thickBot="1">
      <c r="A152" s="58" t="s">
        <v>438</v>
      </c>
      <c r="B152" s="388" t="s">
        <v>439</v>
      </c>
      <c r="C152" s="393">
        <v>1453.2</v>
      </c>
      <c r="D152" s="393">
        <v>1280</v>
      </c>
      <c r="E152" s="486">
        <v>830</v>
      </c>
      <c r="F152" s="337">
        <v>1250</v>
      </c>
      <c r="G152" s="503">
        <f>E152/D152*100</f>
        <v>64.84375</v>
      </c>
      <c r="H152" s="504">
        <f t="shared" si="8"/>
        <v>-450</v>
      </c>
    </row>
    <row r="153" spans="1:8" ht="36.75" customHeight="1" thickBot="1">
      <c r="A153" s="13" t="s">
        <v>440</v>
      </c>
      <c r="B153" s="388" t="s">
        <v>507</v>
      </c>
      <c r="C153" s="393"/>
      <c r="D153" s="393"/>
      <c r="E153" s="384"/>
      <c r="F153" s="337">
        <v>959.7</v>
      </c>
      <c r="G153" s="503">
        <v>0</v>
      </c>
      <c r="H153" s="504">
        <f t="shared" si="8"/>
        <v>0</v>
      </c>
    </row>
    <row r="154" spans="1:8" ht="38.25" customHeight="1" thickBot="1">
      <c r="A154" s="48" t="s">
        <v>440</v>
      </c>
      <c r="B154" s="49" t="s">
        <v>441</v>
      </c>
      <c r="C154" s="394">
        <v>1189.9</v>
      </c>
      <c r="D154" s="394">
        <v>1189.9</v>
      </c>
      <c r="E154" s="320">
        <v>1189.9</v>
      </c>
      <c r="F154" s="337">
        <v>639.8</v>
      </c>
      <c r="G154" s="503">
        <f>E154/D154*100</f>
        <v>100</v>
      </c>
      <c r="H154" s="504">
        <f t="shared" si="8"/>
        <v>0</v>
      </c>
    </row>
    <row r="155" spans="1:8" ht="11.25" customHeight="1" thickBot="1">
      <c r="A155" s="48" t="s">
        <v>442</v>
      </c>
      <c r="B155" s="53" t="s">
        <v>508</v>
      </c>
      <c r="C155" s="325">
        <v>1263.3</v>
      </c>
      <c r="D155" s="325">
        <v>1404.7</v>
      </c>
      <c r="E155" s="481">
        <v>1404.7</v>
      </c>
      <c r="F155" s="349">
        <v>1048.1</v>
      </c>
      <c r="G155" s="503">
        <f>E155/D155*100</f>
        <v>100</v>
      </c>
      <c r="H155" s="504">
        <f t="shared" si="8"/>
        <v>0</v>
      </c>
    </row>
    <row r="156" spans="1:8" ht="11.25" customHeight="1" thickBot="1">
      <c r="A156" s="48" t="s">
        <v>509</v>
      </c>
      <c r="B156" s="53"/>
      <c r="C156" s="325"/>
      <c r="D156" s="325"/>
      <c r="E156" s="481"/>
      <c r="F156" s="349"/>
      <c r="G156" s="503">
        <v>0</v>
      </c>
      <c r="H156" s="504">
        <f t="shared" si="8"/>
        <v>0</v>
      </c>
    </row>
    <row r="157" spans="1:8" ht="23.25" customHeight="1" thickBot="1">
      <c r="A157" s="48" t="s">
        <v>443</v>
      </c>
      <c r="B157" s="49" t="s">
        <v>444</v>
      </c>
      <c r="C157" s="395">
        <v>155.7</v>
      </c>
      <c r="D157" s="395">
        <v>287.7</v>
      </c>
      <c r="E157" s="481">
        <v>287.68404</v>
      </c>
      <c r="F157" s="337">
        <v>205.86835</v>
      </c>
      <c r="G157" s="503">
        <f>E157/D157*100</f>
        <v>99.99445255474453</v>
      </c>
      <c r="H157" s="504">
        <f t="shared" si="8"/>
        <v>-0.015960000000006858</v>
      </c>
    </row>
    <row r="158" spans="1:8" ht="23.25" customHeight="1" thickBot="1">
      <c r="A158" s="48" t="s">
        <v>445</v>
      </c>
      <c r="B158" s="241" t="s">
        <v>446</v>
      </c>
      <c r="C158" s="395"/>
      <c r="D158" s="395"/>
      <c r="E158" s="481"/>
      <c r="F158" s="337">
        <v>4361.16016</v>
      </c>
      <c r="G158" s="503">
        <v>0</v>
      </c>
      <c r="H158" s="504">
        <f t="shared" si="8"/>
        <v>0</v>
      </c>
    </row>
    <row r="159" spans="1:8" ht="45" customHeight="1" thickBot="1">
      <c r="A159" s="48" t="s">
        <v>447</v>
      </c>
      <c r="B159" s="241" t="s">
        <v>448</v>
      </c>
      <c r="C159" s="395"/>
      <c r="D159" s="395"/>
      <c r="E159" s="481"/>
      <c r="F159" s="337">
        <v>1836</v>
      </c>
      <c r="G159" s="503">
        <v>0</v>
      </c>
      <c r="H159" s="504">
        <f t="shared" si="8"/>
        <v>0</v>
      </c>
    </row>
    <row r="160" spans="1:8" ht="14.25" customHeight="1" thickBot="1">
      <c r="A160" s="48" t="s">
        <v>449</v>
      </c>
      <c r="B160" s="49" t="s">
        <v>404</v>
      </c>
      <c r="C160" s="395">
        <v>664.7</v>
      </c>
      <c r="D160" s="395">
        <v>664.7</v>
      </c>
      <c r="E160" s="481">
        <v>612.4</v>
      </c>
      <c r="F160" s="337">
        <v>546.60388</v>
      </c>
      <c r="G160" s="503">
        <f>E160/D160*100</f>
        <v>92.13178877689182</v>
      </c>
      <c r="H160" s="504">
        <f t="shared" si="8"/>
        <v>-52.30000000000007</v>
      </c>
    </row>
    <row r="161" spans="1:8" ht="11.25" customHeight="1" thickBot="1">
      <c r="A161" s="48" t="s">
        <v>450</v>
      </c>
      <c r="B161" s="53" t="s">
        <v>451</v>
      </c>
      <c r="C161" s="325">
        <v>1215.6</v>
      </c>
      <c r="D161" s="325">
        <v>1215.6</v>
      </c>
      <c r="E161" s="481">
        <v>1098.08784</v>
      </c>
      <c r="F161" s="337">
        <v>1120.8088</v>
      </c>
      <c r="G161" s="503">
        <f>E161/D161*100</f>
        <v>90.33299111549852</v>
      </c>
      <c r="H161" s="504">
        <f t="shared" si="8"/>
        <v>-117.51216</v>
      </c>
    </row>
    <row r="162" spans="1:8" ht="24.75" customHeight="1" thickBot="1">
      <c r="A162" s="48" t="s">
        <v>509</v>
      </c>
      <c r="B162" s="143" t="s">
        <v>452</v>
      </c>
      <c r="C162" s="422">
        <v>86</v>
      </c>
      <c r="D162" s="422">
        <v>86</v>
      </c>
      <c r="E162" s="323">
        <v>73.56068</v>
      </c>
      <c r="F162" s="458"/>
      <c r="G162" s="503">
        <f>E162/D162*100</f>
        <v>85.53567441860466</v>
      </c>
      <c r="H162" s="504">
        <f t="shared" si="8"/>
        <v>-12.439319999999995</v>
      </c>
    </row>
    <row r="163" spans="1:8" ht="12.75" customHeight="1" thickBot="1">
      <c r="A163" s="48"/>
      <c r="B163" s="49" t="s">
        <v>485</v>
      </c>
      <c r="C163" s="395"/>
      <c r="D163" s="395"/>
      <c r="E163" s="320"/>
      <c r="F163" s="337"/>
      <c r="G163" s="503">
        <v>0</v>
      </c>
      <c r="H163" s="504">
        <f t="shared" si="8"/>
        <v>0</v>
      </c>
    </row>
    <row r="164" spans="1:8" ht="11.25" customHeight="1" thickBot="1">
      <c r="A164" s="368" t="s">
        <v>453</v>
      </c>
      <c r="B164" s="184" t="s">
        <v>183</v>
      </c>
      <c r="C164" s="424">
        <f>C165</f>
        <v>35939</v>
      </c>
      <c r="D164" s="424">
        <f>D165</f>
        <v>35939</v>
      </c>
      <c r="E164" s="488">
        <f>E165</f>
        <v>32778</v>
      </c>
      <c r="F164" s="436">
        <f>F165</f>
        <v>28752</v>
      </c>
      <c r="G164" s="73">
        <f>E164/D164*100</f>
        <v>91.20454102785274</v>
      </c>
      <c r="H164" s="20">
        <f t="shared" si="8"/>
        <v>-3161</v>
      </c>
    </row>
    <row r="165" spans="1:8" ht="11.25" customHeight="1" thickBot="1">
      <c r="A165" s="139" t="s">
        <v>454</v>
      </c>
      <c r="B165" s="396" t="s">
        <v>185</v>
      </c>
      <c r="C165" s="423">
        <v>35939</v>
      </c>
      <c r="D165" s="423">
        <v>35939</v>
      </c>
      <c r="E165" s="489">
        <v>32778</v>
      </c>
      <c r="F165" s="344">
        <v>28752</v>
      </c>
      <c r="G165" s="73">
        <f>E165/D165*100</f>
        <v>91.20454102785274</v>
      </c>
      <c r="H165" s="504">
        <f t="shared" si="8"/>
        <v>-3161</v>
      </c>
    </row>
    <row r="166" spans="1:8" ht="11.25" customHeight="1" thickBot="1">
      <c r="A166" s="72" t="s">
        <v>186</v>
      </c>
      <c r="B166" s="367" t="s">
        <v>206</v>
      </c>
      <c r="C166" s="331">
        <f>C178+C179+C168+C173+C170</f>
        <v>0</v>
      </c>
      <c r="D166" s="331">
        <f>D178+D179+D168+D173+D170</f>
        <v>0</v>
      </c>
      <c r="E166" s="331">
        <f>E178+E179+E168+E173+E170+E169+E172+E176+E177+E174+E175</f>
        <v>0</v>
      </c>
      <c r="F166" s="365">
        <v>0</v>
      </c>
      <c r="G166" s="73"/>
      <c r="H166" s="20">
        <f t="shared" si="8"/>
        <v>0</v>
      </c>
    </row>
    <row r="167" spans="1:8" ht="11.25" customHeight="1" thickBot="1">
      <c r="A167" s="72" t="s">
        <v>188</v>
      </c>
      <c r="B167" s="367" t="s">
        <v>206</v>
      </c>
      <c r="C167" s="331"/>
      <c r="D167" s="331"/>
      <c r="E167" s="331">
        <f>E168+E169+E172</f>
        <v>0</v>
      </c>
      <c r="F167" s="437"/>
      <c r="G167" s="73"/>
      <c r="H167" s="20">
        <f t="shared" si="8"/>
        <v>0</v>
      </c>
    </row>
    <row r="168" spans="1:8" ht="11.25" customHeight="1" thickBot="1">
      <c r="A168" s="13" t="s">
        <v>188</v>
      </c>
      <c r="B168" s="397" t="s">
        <v>455</v>
      </c>
      <c r="C168" s="393"/>
      <c r="D168" s="393"/>
      <c r="E168" s="490"/>
      <c r="F168" s="343"/>
      <c r="G168" s="73"/>
      <c r="H168" s="504">
        <f t="shared" si="8"/>
        <v>0</v>
      </c>
    </row>
    <row r="169" spans="1:8" ht="11.25" customHeight="1" thickBot="1">
      <c r="A169" s="13" t="s">
        <v>188</v>
      </c>
      <c r="B169" s="398" t="s">
        <v>456</v>
      </c>
      <c r="C169" s="389"/>
      <c r="D169" s="389"/>
      <c r="E169" s="490"/>
      <c r="F169" s="438"/>
      <c r="G169" s="73"/>
      <c r="H169" s="504">
        <f t="shared" si="8"/>
        <v>0</v>
      </c>
    </row>
    <row r="170" spans="1:8" ht="24" customHeight="1" thickBot="1">
      <c r="A170" s="13" t="s">
        <v>188</v>
      </c>
      <c r="B170" s="385" t="s">
        <v>457</v>
      </c>
      <c r="C170" s="389"/>
      <c r="D170" s="389"/>
      <c r="E170" s="490"/>
      <c r="F170" s="438"/>
      <c r="G170" s="73"/>
      <c r="H170" s="504">
        <f t="shared" si="8"/>
        <v>0</v>
      </c>
    </row>
    <row r="171" spans="1:8" ht="12.75" thickBot="1">
      <c r="A171" s="48" t="s">
        <v>415</v>
      </c>
      <c r="B171" s="132" t="s">
        <v>416</v>
      </c>
      <c r="C171" s="262"/>
      <c r="D171" s="325"/>
      <c r="E171" s="320"/>
      <c r="F171" s="342"/>
      <c r="G171" s="73"/>
      <c r="H171" s="504">
        <f t="shared" si="8"/>
        <v>0</v>
      </c>
    </row>
    <row r="172" spans="1:8" ht="11.25" customHeight="1" thickBot="1">
      <c r="A172" s="13" t="s">
        <v>357</v>
      </c>
      <c r="B172" s="376" t="s">
        <v>458</v>
      </c>
      <c r="C172" s="389"/>
      <c r="D172" s="389"/>
      <c r="E172" s="490"/>
      <c r="F172" s="438"/>
      <c r="G172" s="73"/>
      <c r="H172" s="504">
        <f t="shared" si="8"/>
        <v>0</v>
      </c>
    </row>
    <row r="173" spans="1:8" ht="11.25" customHeight="1" thickBot="1">
      <c r="A173" s="58" t="s">
        <v>281</v>
      </c>
      <c r="B173" s="382" t="s">
        <v>405</v>
      </c>
      <c r="C173" s="399"/>
      <c r="D173" s="399"/>
      <c r="E173" s="490"/>
      <c r="F173" s="462"/>
      <c r="G173" s="73"/>
      <c r="H173" s="504">
        <f t="shared" si="8"/>
        <v>0</v>
      </c>
    </row>
    <row r="174" spans="1:8" ht="24" customHeight="1" thickBot="1">
      <c r="A174" s="58" t="s">
        <v>352</v>
      </c>
      <c r="B174" s="385" t="s">
        <v>459</v>
      </c>
      <c r="C174" s="399"/>
      <c r="D174" s="399"/>
      <c r="E174" s="487"/>
      <c r="F174" s="337"/>
      <c r="G174" s="73"/>
      <c r="H174" s="504">
        <f t="shared" si="8"/>
        <v>0</v>
      </c>
    </row>
    <row r="175" spans="1:8" ht="25.5" customHeight="1" thickBot="1">
      <c r="A175" s="27" t="s">
        <v>353</v>
      </c>
      <c r="B175" s="385" t="s">
        <v>460</v>
      </c>
      <c r="C175" s="400"/>
      <c r="D175" s="400"/>
      <c r="E175" s="384"/>
      <c r="F175" s="337"/>
      <c r="G175" s="73"/>
      <c r="H175" s="504">
        <f t="shared" si="8"/>
        <v>0</v>
      </c>
    </row>
    <row r="176" spans="1:8" ht="11.25" customHeight="1" thickBot="1">
      <c r="A176" s="58" t="s">
        <v>399</v>
      </c>
      <c r="B176" s="374" t="s">
        <v>461</v>
      </c>
      <c r="C176" s="401"/>
      <c r="D176" s="401"/>
      <c r="E176" s="484"/>
      <c r="F176" s="439"/>
      <c r="G176" s="73"/>
      <c r="H176" s="504">
        <f t="shared" si="8"/>
        <v>0</v>
      </c>
    </row>
    <row r="177" spans="1:8" ht="11.25" customHeight="1" thickBot="1">
      <c r="A177" s="58" t="s">
        <v>400</v>
      </c>
      <c r="B177" s="402" t="s">
        <v>462</v>
      </c>
      <c r="C177" s="401"/>
      <c r="D177" s="401"/>
      <c r="E177" s="484"/>
      <c r="F177" s="439"/>
      <c r="G177" s="73"/>
      <c r="H177" s="504">
        <f t="shared" si="8"/>
        <v>0</v>
      </c>
    </row>
    <row r="178" spans="1:8" ht="11.25" customHeight="1" thickBot="1">
      <c r="A178" s="72" t="s">
        <v>415</v>
      </c>
      <c r="B178" s="403" t="s">
        <v>463</v>
      </c>
      <c r="C178" s="331"/>
      <c r="D178" s="331"/>
      <c r="E178" s="331"/>
      <c r="F178" s="437"/>
      <c r="G178" s="73"/>
      <c r="H178" s="504">
        <f t="shared" si="8"/>
        <v>0</v>
      </c>
    </row>
    <row r="179" spans="1:8" ht="11.25" customHeight="1" thickBot="1">
      <c r="A179" s="40" t="s">
        <v>189</v>
      </c>
      <c r="B179" s="404" t="s">
        <v>346</v>
      </c>
      <c r="C179" s="405">
        <f>C182+C180+C183</f>
        <v>0</v>
      </c>
      <c r="D179" s="405">
        <f>D182+D180+D183</f>
        <v>0</v>
      </c>
      <c r="E179" s="405">
        <f>E182+E180+E183+E181+E184</f>
        <v>0</v>
      </c>
      <c r="F179" s="447">
        <v>0</v>
      </c>
      <c r="G179" s="73">
        <v>0</v>
      </c>
      <c r="H179" s="20">
        <f t="shared" si="8"/>
        <v>0</v>
      </c>
    </row>
    <row r="180" spans="1:8" ht="24" customHeight="1" thickBot="1">
      <c r="A180" s="13" t="s">
        <v>190</v>
      </c>
      <c r="B180" s="388" t="s">
        <v>464</v>
      </c>
      <c r="C180" s="387"/>
      <c r="D180" s="387"/>
      <c r="E180" s="490"/>
      <c r="F180" s="349"/>
      <c r="G180" s="503"/>
      <c r="H180" s="504">
        <f t="shared" si="8"/>
        <v>0</v>
      </c>
    </row>
    <row r="181" spans="1:8" ht="25.5" customHeight="1" thickBot="1">
      <c r="A181" s="13" t="s">
        <v>190</v>
      </c>
      <c r="B181" s="388" t="s">
        <v>465</v>
      </c>
      <c r="C181" s="387"/>
      <c r="D181" s="387"/>
      <c r="E181" s="490"/>
      <c r="F181" s="440"/>
      <c r="G181" s="503"/>
      <c r="H181" s="504">
        <f t="shared" si="8"/>
        <v>0</v>
      </c>
    </row>
    <row r="182" spans="1:8" ht="11.25" customHeight="1" thickBot="1">
      <c r="A182" s="13" t="s">
        <v>190</v>
      </c>
      <c r="B182" s="370" t="s">
        <v>391</v>
      </c>
      <c r="C182" s="393"/>
      <c r="D182" s="393"/>
      <c r="E182" s="490"/>
      <c r="F182" s="438"/>
      <c r="G182" s="503"/>
      <c r="H182" s="504">
        <f t="shared" si="8"/>
        <v>0</v>
      </c>
    </row>
    <row r="183" spans="1:8" ht="11.25" customHeight="1" thickBot="1">
      <c r="A183" s="13" t="s">
        <v>190</v>
      </c>
      <c r="B183" s="385" t="s">
        <v>466</v>
      </c>
      <c r="C183" s="406"/>
      <c r="D183" s="406"/>
      <c r="E183" s="490"/>
      <c r="F183" s="349"/>
      <c r="G183" s="503"/>
      <c r="H183" s="504">
        <f t="shared" si="8"/>
        <v>0</v>
      </c>
    </row>
    <row r="184" spans="1:8" ht="11.25" customHeight="1" thickBot="1">
      <c r="A184" s="13" t="s">
        <v>190</v>
      </c>
      <c r="B184" s="374" t="s">
        <v>467</v>
      </c>
      <c r="C184" s="406"/>
      <c r="D184" s="406"/>
      <c r="E184" s="484"/>
      <c r="F184" s="439"/>
      <c r="G184" s="503"/>
      <c r="H184" s="504">
        <f t="shared" si="8"/>
        <v>0</v>
      </c>
    </row>
    <row r="185" spans="1:8" ht="11.25" customHeight="1" thickBot="1">
      <c r="A185" s="81" t="s">
        <v>481</v>
      </c>
      <c r="B185" s="453" t="s">
        <v>482</v>
      </c>
      <c r="C185" s="325"/>
      <c r="D185" s="325"/>
      <c r="E185" s="320"/>
      <c r="F185" s="502">
        <v>322</v>
      </c>
      <c r="G185" s="503">
        <v>0</v>
      </c>
      <c r="H185" s="504">
        <f t="shared" si="8"/>
        <v>0</v>
      </c>
    </row>
    <row r="186" spans="1:8" ht="11.25" customHeight="1" thickBot="1">
      <c r="A186" s="81" t="s">
        <v>468</v>
      </c>
      <c r="B186" s="451" t="s">
        <v>256</v>
      </c>
      <c r="C186" s="452"/>
      <c r="D186" s="452"/>
      <c r="E186" s="491"/>
      <c r="F186" s="464">
        <v>98.1</v>
      </c>
      <c r="G186" s="503">
        <v>0</v>
      </c>
      <c r="H186" s="504">
        <f t="shared" si="8"/>
        <v>0</v>
      </c>
    </row>
    <row r="187" spans="1:8" ht="11.25" customHeight="1" thickBot="1">
      <c r="A187" s="81" t="s">
        <v>228</v>
      </c>
      <c r="B187" s="408" t="s">
        <v>131</v>
      </c>
      <c r="C187" s="407"/>
      <c r="D187" s="407"/>
      <c r="E187" s="492">
        <f>E188</f>
        <v>8.18266</v>
      </c>
      <c r="F187" s="337"/>
      <c r="G187" s="503">
        <v>0</v>
      </c>
      <c r="H187" s="504">
        <f t="shared" si="8"/>
        <v>8.18266</v>
      </c>
    </row>
    <row r="188" spans="1:8" ht="11.25" customHeight="1" thickBot="1">
      <c r="A188" s="27" t="s">
        <v>469</v>
      </c>
      <c r="B188" s="409" t="s">
        <v>470</v>
      </c>
      <c r="C188" s="384"/>
      <c r="D188" s="384"/>
      <c r="E188" s="493">
        <v>8.18266</v>
      </c>
      <c r="F188" s="337"/>
      <c r="G188" s="503">
        <v>0</v>
      </c>
      <c r="H188" s="504">
        <f t="shared" si="8"/>
        <v>8.18266</v>
      </c>
    </row>
    <row r="189" spans="1:8" ht="11.25" customHeight="1" thickBot="1">
      <c r="A189" s="81" t="s">
        <v>230</v>
      </c>
      <c r="B189" s="408" t="s">
        <v>132</v>
      </c>
      <c r="C189" s="410"/>
      <c r="D189" s="410"/>
      <c r="E189" s="494">
        <v>-0.00128</v>
      </c>
      <c r="F189" s="349">
        <v>-2.95564</v>
      </c>
      <c r="G189" s="503">
        <v>0</v>
      </c>
      <c r="H189" s="504">
        <f t="shared" si="8"/>
        <v>-0.00128</v>
      </c>
    </row>
    <row r="190" spans="1:8" ht="11.25" customHeight="1" thickBot="1">
      <c r="A190" s="72"/>
      <c r="B190" s="367" t="s">
        <v>191</v>
      </c>
      <c r="C190" s="331">
        <f>C8+C111</f>
        <v>400647.31092</v>
      </c>
      <c r="D190" s="331">
        <f>D8+D111</f>
        <v>459680.39347999997</v>
      </c>
      <c r="E190" s="331">
        <f>E8+E111</f>
        <v>428318.88740999997</v>
      </c>
      <c r="F190" s="365">
        <f>F8+F111</f>
        <v>382059.71257</v>
      </c>
      <c r="G190" s="73">
        <f>E190/D190*100</f>
        <v>93.17754106661404</v>
      </c>
      <c r="H190" s="20">
        <f t="shared" si="8"/>
        <v>-31361.506070000003</v>
      </c>
    </row>
    <row r="191" spans="1:9" ht="11.25" customHeight="1">
      <c r="A191" s="1"/>
      <c r="B191" s="146"/>
      <c r="C191" s="411"/>
      <c r="D191" s="411"/>
      <c r="E191" s="421"/>
      <c r="F191" s="412"/>
      <c r="G191" s="412"/>
      <c r="H191" s="309"/>
      <c r="I191" s="148"/>
    </row>
    <row r="192" spans="1:9" ht="11.25" customHeight="1">
      <c r="A192" s="5" t="s">
        <v>406</v>
      </c>
      <c r="B192" s="5"/>
      <c r="C192" s="413"/>
      <c r="D192" s="413"/>
      <c r="E192" s="495"/>
      <c r="F192" s="441"/>
      <c r="G192" s="414"/>
      <c r="H192" s="5"/>
      <c r="I192" s="1"/>
    </row>
    <row r="193" spans="1:9" ht="11.25" customHeight="1">
      <c r="A193" s="5" t="s">
        <v>389</v>
      </c>
      <c r="B193" s="25"/>
      <c r="C193" s="415"/>
      <c r="D193" s="415"/>
      <c r="E193" s="495" t="s">
        <v>471</v>
      </c>
      <c r="F193" s="416"/>
      <c r="G193" s="416"/>
      <c r="H193" s="5"/>
      <c r="I193" s="1"/>
    </row>
    <row r="194" spans="1:9" ht="11.25" customHeight="1">
      <c r="A194" s="5"/>
      <c r="B194" s="25"/>
      <c r="C194" s="415"/>
      <c r="D194" s="415"/>
      <c r="E194" s="495"/>
      <c r="F194" s="416"/>
      <c r="G194" s="416"/>
      <c r="H194" s="5"/>
      <c r="I194" s="1"/>
    </row>
    <row r="195" spans="1:9" ht="11.25" customHeight="1">
      <c r="A195" s="417" t="s">
        <v>512</v>
      </c>
      <c r="B195" s="5"/>
      <c r="C195" s="418"/>
      <c r="D195" s="418"/>
      <c r="E195" s="496"/>
      <c r="F195" s="420"/>
      <c r="G195" s="419"/>
      <c r="H195" s="1"/>
      <c r="I195" s="1"/>
    </row>
    <row r="196" spans="1:9" ht="11.25" customHeight="1">
      <c r="A196" s="417" t="s">
        <v>390</v>
      </c>
      <c r="C196" s="418"/>
      <c r="D196" s="418"/>
      <c r="E196" s="496"/>
      <c r="F196" s="420"/>
      <c r="G196" s="420"/>
      <c r="H196" s="1"/>
      <c r="I196" s="1"/>
    </row>
    <row r="197" spans="1:9" ht="11.25" customHeight="1">
      <c r="A197" s="1"/>
      <c r="C197" s="390"/>
      <c r="E197" s="421"/>
      <c r="F197" s="391"/>
      <c r="G197" s="392"/>
      <c r="H197" s="1"/>
      <c r="I197" s="1"/>
    </row>
    <row r="198" spans="4:6" ht="12.75">
      <c r="D198" s="469"/>
      <c r="E198" s="332"/>
      <c r="F198" s="442"/>
    </row>
    <row r="199" spans="4:6" ht="12.75">
      <c r="D199" s="469"/>
      <c r="E199" s="332"/>
      <c r="F199" s="442"/>
    </row>
    <row r="200" spans="4:6" ht="12.75">
      <c r="D200" s="469"/>
      <c r="E200" s="332"/>
      <c r="F200" s="442"/>
    </row>
    <row r="201" spans="4:6" ht="12.75">
      <c r="D201" s="469"/>
      <c r="E201" s="332"/>
      <c r="F201" s="442"/>
    </row>
    <row r="202" spans="4:6" ht="12.75">
      <c r="D202" s="469"/>
      <c r="E202" s="332"/>
      <c r="F202" s="442"/>
    </row>
    <row r="203" spans="4:6" ht="12.75">
      <c r="D203" s="469"/>
      <c r="E203" s="332"/>
      <c r="F203" s="442"/>
    </row>
    <row r="204" spans="4:6" ht="12.75">
      <c r="D204" s="469"/>
      <c r="E204" s="332"/>
      <c r="F204" s="442"/>
    </row>
    <row r="205" spans="4:6" ht="12.75">
      <c r="D205" s="469"/>
      <c r="E205" s="332"/>
      <c r="F205" s="442"/>
    </row>
    <row r="206" spans="4:6" ht="12.75">
      <c r="D206" s="469"/>
      <c r="E206" s="332"/>
      <c r="F206" s="442"/>
    </row>
    <row r="207" spans="4:6" ht="12.75">
      <c r="D207" s="469"/>
      <c r="E207" s="332"/>
      <c r="F207" s="442"/>
    </row>
    <row r="208" spans="4:6" ht="12.75">
      <c r="D208" s="469"/>
      <c r="E208" s="332"/>
      <c r="F208" s="442"/>
    </row>
    <row r="209" spans="4:6" ht="12.75">
      <c r="D209" s="469"/>
      <c r="E209" s="332"/>
      <c r="F209" s="442"/>
    </row>
    <row r="210" spans="4:6" ht="12.75">
      <c r="D210" s="469"/>
      <c r="E210" s="332"/>
      <c r="F210" s="442"/>
    </row>
    <row r="211" spans="4:6" ht="12.75">
      <c r="D211" s="469"/>
      <c r="E211" s="332"/>
      <c r="F211" s="442"/>
    </row>
    <row r="212" spans="4:6" ht="12.75">
      <c r="D212" s="469"/>
      <c r="E212" s="332"/>
      <c r="F212" s="442"/>
    </row>
    <row r="213" spans="4:6" ht="12.75">
      <c r="D213" s="469"/>
      <c r="E213" s="332"/>
      <c r="F213" s="442"/>
    </row>
    <row r="214" spans="4:6" ht="12.75">
      <c r="D214" s="469"/>
      <c r="E214" s="332"/>
      <c r="F214" s="442"/>
    </row>
    <row r="215" spans="4:6" ht="12.75">
      <c r="D215" s="469"/>
      <c r="E215" s="332"/>
      <c r="F215" s="442"/>
    </row>
    <row r="216" spans="4:6" ht="12.75">
      <c r="D216" s="469"/>
      <c r="E216" s="332"/>
      <c r="F216" s="442"/>
    </row>
    <row r="217" spans="4:6" ht="12.75">
      <c r="D217" s="469"/>
      <c r="E217" s="332"/>
      <c r="F217" s="442"/>
    </row>
    <row r="218" spans="4:6" ht="12.75">
      <c r="D218" s="469"/>
      <c r="E218" s="332"/>
      <c r="F218" s="442"/>
    </row>
    <row r="219" spans="4:6" ht="12.75">
      <c r="D219" s="469"/>
      <c r="E219" s="332"/>
      <c r="F219" s="442"/>
    </row>
    <row r="220" spans="4:6" ht="12.75">
      <c r="D220" s="469"/>
      <c r="E220" s="332"/>
      <c r="F220" s="442"/>
    </row>
    <row r="221" spans="4:6" ht="12.75">
      <c r="D221" s="469"/>
      <c r="E221" s="332"/>
      <c r="F221" s="442"/>
    </row>
    <row r="222" spans="4:6" ht="12.75">
      <c r="D222" s="469"/>
      <c r="E222" s="332"/>
      <c r="F222" s="442"/>
    </row>
    <row r="223" spans="4:6" ht="12.75">
      <c r="D223" s="469"/>
      <c r="E223" s="332"/>
      <c r="F223" s="442"/>
    </row>
    <row r="224" spans="4:6" ht="12.75">
      <c r="D224" s="469"/>
      <c r="E224" s="332"/>
      <c r="F224" s="442"/>
    </row>
    <row r="225" spans="4:6" ht="12.75">
      <c r="D225" s="469"/>
      <c r="E225" s="332"/>
      <c r="F225" s="442"/>
    </row>
    <row r="226" spans="4:6" ht="12.75">
      <c r="D226" s="469"/>
      <c r="E226" s="332"/>
      <c r="F226" s="442"/>
    </row>
    <row r="227" spans="4:6" ht="12.75">
      <c r="D227" s="469"/>
      <c r="E227" s="332"/>
      <c r="F227" s="442"/>
    </row>
    <row r="228" spans="4:6" ht="12.75">
      <c r="D228" s="469"/>
      <c r="E228" s="332"/>
      <c r="F228" s="442"/>
    </row>
    <row r="229" spans="4:6" ht="12.75">
      <c r="D229" s="469"/>
      <c r="E229" s="332"/>
      <c r="F229" s="442"/>
    </row>
    <row r="230" spans="4:6" ht="12.75">
      <c r="D230" s="469"/>
      <c r="E230" s="332"/>
      <c r="F230" s="442"/>
    </row>
    <row r="231" spans="4:6" ht="12.75">
      <c r="D231" s="469"/>
      <c r="E231" s="332"/>
      <c r="F231" s="442"/>
    </row>
    <row r="232" spans="4:6" ht="12.75">
      <c r="D232" s="469"/>
      <c r="E232" s="332"/>
      <c r="F232" s="442"/>
    </row>
    <row r="233" spans="4:6" ht="12.75">
      <c r="D233" s="469"/>
      <c r="E233" s="332"/>
      <c r="F233" s="442"/>
    </row>
    <row r="234" spans="4:6" ht="12.75">
      <c r="D234" s="469"/>
      <c r="E234" s="332"/>
      <c r="F234" s="442"/>
    </row>
    <row r="235" spans="4:6" ht="12.75">
      <c r="D235" s="469"/>
      <c r="E235" s="332"/>
      <c r="F235" s="442"/>
    </row>
    <row r="236" spans="4:6" ht="12.75">
      <c r="D236" s="469"/>
      <c r="E236" s="332"/>
      <c r="F236" s="442"/>
    </row>
    <row r="237" spans="4:6" ht="12.75">
      <c r="D237" s="469"/>
      <c r="E237" s="332"/>
      <c r="F237" s="442"/>
    </row>
    <row r="238" spans="4:6" ht="12.75">
      <c r="D238" s="469"/>
      <c r="E238" s="332"/>
      <c r="F238" s="442"/>
    </row>
    <row r="239" spans="4:6" ht="12.75">
      <c r="D239" s="469"/>
      <c r="E239" s="332"/>
      <c r="F239" s="442"/>
    </row>
    <row r="240" spans="4:6" ht="12.75">
      <c r="D240" s="469"/>
      <c r="E240" s="332"/>
      <c r="F240" s="442"/>
    </row>
    <row r="241" spans="4:6" ht="12.75">
      <c r="D241" s="469"/>
      <c r="E241" s="332"/>
      <c r="F241" s="442"/>
    </row>
    <row r="242" spans="4:6" ht="12.75">
      <c r="D242" s="469"/>
      <c r="E242" s="332"/>
      <c r="F242" s="442"/>
    </row>
    <row r="243" spans="4:6" ht="12.75">
      <c r="D243" s="469"/>
      <c r="E243" s="332"/>
      <c r="F243" s="442"/>
    </row>
    <row r="244" spans="4:6" ht="12.75">
      <c r="D244" s="469"/>
      <c r="E244" s="332"/>
      <c r="F244" s="442"/>
    </row>
    <row r="245" spans="4:6" ht="12.75">
      <c r="D245" s="469"/>
      <c r="E245" s="332"/>
      <c r="F245" s="442"/>
    </row>
    <row r="246" spans="4:6" ht="12.75">
      <c r="D246" s="469"/>
      <c r="E246" s="332"/>
      <c r="F246" s="442"/>
    </row>
    <row r="247" spans="4:6" ht="12.75">
      <c r="D247" s="469"/>
      <c r="E247" s="332"/>
      <c r="F247" s="442"/>
    </row>
    <row r="248" spans="4:6" ht="12.75">
      <c r="D248" s="469"/>
      <c r="E248" s="332"/>
      <c r="F248" s="442"/>
    </row>
    <row r="249" spans="4:6" ht="12.75">
      <c r="D249" s="469"/>
      <c r="E249" s="332"/>
      <c r="F249" s="442"/>
    </row>
    <row r="250" spans="4:6" ht="12.75">
      <c r="D250" s="469"/>
      <c r="E250" s="332"/>
      <c r="F250" s="442"/>
    </row>
    <row r="251" spans="4:6" ht="12.75">
      <c r="D251" s="469"/>
      <c r="E251" s="332"/>
      <c r="F251" s="442"/>
    </row>
    <row r="252" spans="4:6" ht="12.75">
      <c r="D252" s="469"/>
      <c r="E252" s="332"/>
      <c r="F252" s="442"/>
    </row>
    <row r="253" spans="4:6" ht="12.75">
      <c r="D253" s="469"/>
      <c r="E253" s="332"/>
      <c r="F253" s="442"/>
    </row>
    <row r="254" spans="4:6" ht="12.75">
      <c r="D254" s="469"/>
      <c r="E254" s="332"/>
      <c r="F254" s="442"/>
    </row>
    <row r="255" spans="4:6" ht="12.75">
      <c r="D255" s="469"/>
      <c r="E255" s="332"/>
      <c r="F255" s="442"/>
    </row>
    <row r="256" spans="4:6" ht="12.75">
      <c r="D256" s="469"/>
      <c r="E256" s="332"/>
      <c r="F256" s="442"/>
    </row>
    <row r="257" spans="4:6" ht="12.75">
      <c r="D257" s="469"/>
      <c r="E257" s="332"/>
      <c r="F257" s="442"/>
    </row>
    <row r="258" spans="4:6" ht="12.75">
      <c r="D258" s="469"/>
      <c r="E258" s="332"/>
      <c r="F258" s="442"/>
    </row>
    <row r="259" spans="4:6" ht="12.75">
      <c r="D259" s="469"/>
      <c r="E259" s="332"/>
      <c r="F259" s="442"/>
    </row>
    <row r="260" spans="4:6" ht="12.75">
      <c r="D260" s="469"/>
      <c r="E260" s="332"/>
      <c r="F260" s="442"/>
    </row>
    <row r="261" spans="4:6" ht="12.75">
      <c r="D261" s="469"/>
      <c r="E261" s="332"/>
      <c r="F261" s="442"/>
    </row>
    <row r="262" spans="4:6" ht="12.75">
      <c r="D262" s="469"/>
      <c r="E262" s="332"/>
      <c r="F262" s="442"/>
    </row>
    <row r="263" spans="4:6" ht="12.75">
      <c r="D263" s="469"/>
      <c r="E263" s="332"/>
      <c r="F263" s="442"/>
    </row>
    <row r="264" spans="4:6" ht="12.75">
      <c r="D264" s="469"/>
      <c r="E264" s="332"/>
      <c r="F264" s="442"/>
    </row>
    <row r="265" spans="4:6" ht="12.75">
      <c r="D265" s="469"/>
      <c r="E265" s="332"/>
      <c r="F265" s="442"/>
    </row>
    <row r="266" spans="4:6" ht="12.75">
      <c r="D266" s="469"/>
      <c r="E266" s="332"/>
      <c r="F266" s="442"/>
    </row>
    <row r="267" spans="4:6" ht="12.75">
      <c r="D267" s="469"/>
      <c r="E267" s="332"/>
      <c r="F267" s="442"/>
    </row>
    <row r="268" spans="4:6" ht="12.75">
      <c r="D268" s="469"/>
      <c r="E268" s="332"/>
      <c r="F268" s="442"/>
    </row>
    <row r="269" spans="4:6" ht="12.75">
      <c r="D269" s="469"/>
      <c r="E269" s="332"/>
      <c r="F269" s="442"/>
    </row>
    <row r="270" spans="4:6" ht="12.75">
      <c r="D270" s="469"/>
      <c r="E270" s="332"/>
      <c r="F270" s="442"/>
    </row>
    <row r="271" spans="4:6" ht="12.75">
      <c r="D271" s="469"/>
      <c r="E271" s="332"/>
      <c r="F271" s="442"/>
    </row>
    <row r="272" spans="4:6" ht="12.75">
      <c r="D272" s="469"/>
      <c r="E272" s="332"/>
      <c r="F272" s="442"/>
    </row>
    <row r="273" spans="4:6" ht="12.75">
      <c r="D273" s="469"/>
      <c r="E273" s="332"/>
      <c r="F273" s="442"/>
    </row>
    <row r="274" spans="4:6" ht="12.75">
      <c r="D274" s="469"/>
      <c r="E274" s="332"/>
      <c r="F274" s="442"/>
    </row>
    <row r="275" spans="4:6" ht="12.75">
      <c r="D275" s="469"/>
      <c r="E275" s="332"/>
      <c r="F275" s="442"/>
    </row>
    <row r="276" spans="4:6" ht="12.75">
      <c r="D276" s="469"/>
      <c r="E276" s="332"/>
      <c r="F276" s="442"/>
    </row>
    <row r="277" spans="4:6" ht="12.75">
      <c r="D277" s="469"/>
      <c r="E277" s="332"/>
      <c r="F277" s="442"/>
    </row>
    <row r="278" spans="4:6" ht="12.75">
      <c r="D278" s="469"/>
      <c r="E278" s="332"/>
      <c r="F278" s="442"/>
    </row>
    <row r="279" spans="4:6" ht="12.75">
      <c r="D279" s="469"/>
      <c r="E279" s="332"/>
      <c r="F279" s="442"/>
    </row>
    <row r="280" spans="4:6" ht="12.75">
      <c r="D280" s="469"/>
      <c r="E280" s="332"/>
      <c r="F280" s="442"/>
    </row>
    <row r="281" spans="4:6" ht="12.75">
      <c r="D281" s="469"/>
      <c r="E281" s="332"/>
      <c r="F281" s="442"/>
    </row>
    <row r="282" spans="4:6" ht="12.75">
      <c r="D282" s="469"/>
      <c r="E282" s="332"/>
      <c r="F282" s="442"/>
    </row>
    <row r="283" spans="4:6" ht="12.75">
      <c r="D283" s="469"/>
      <c r="E283" s="332"/>
      <c r="F283" s="442"/>
    </row>
    <row r="284" spans="4:6" ht="12.75">
      <c r="D284" s="469"/>
      <c r="E284" s="332"/>
      <c r="F284" s="442"/>
    </row>
    <row r="285" spans="4:6" ht="12.75">
      <c r="D285" s="469"/>
      <c r="E285" s="332"/>
      <c r="F285" s="442"/>
    </row>
    <row r="286" spans="4:6" ht="12.75">
      <c r="D286" s="469"/>
      <c r="E286" s="332"/>
      <c r="F286" s="442"/>
    </row>
    <row r="287" spans="4:6" ht="12.75">
      <c r="D287" s="469"/>
      <c r="E287" s="332"/>
      <c r="F287" s="442"/>
    </row>
    <row r="288" spans="4:6" ht="12.75">
      <c r="D288" s="469"/>
      <c r="E288" s="332"/>
      <c r="F288" s="442"/>
    </row>
    <row r="289" spans="4:6" ht="12.75">
      <c r="D289" s="469"/>
      <c r="E289" s="332"/>
      <c r="F289" s="442"/>
    </row>
    <row r="290" spans="4:6" ht="12.75">
      <c r="D290" s="469"/>
      <c r="E290" s="332"/>
      <c r="F290" s="442"/>
    </row>
    <row r="291" spans="4:6" ht="12.75">
      <c r="D291" s="469"/>
      <c r="E291" s="332"/>
      <c r="F291" s="442"/>
    </row>
    <row r="292" spans="4:6" ht="12.75">
      <c r="D292" s="469"/>
      <c r="E292" s="332"/>
      <c r="F292" s="442"/>
    </row>
    <row r="293" spans="4:6" ht="12.75">
      <c r="D293" s="469"/>
      <c r="E293" s="332"/>
      <c r="F293" s="442"/>
    </row>
    <row r="294" spans="4:6" ht="12.75">
      <c r="D294" s="469"/>
      <c r="E294" s="332"/>
      <c r="F294" s="442"/>
    </row>
    <row r="295" spans="4:6" ht="12.75">
      <c r="D295" s="469"/>
      <c r="E295" s="332"/>
      <c r="F295" s="442"/>
    </row>
    <row r="296" spans="4:6" ht="12.75">
      <c r="D296" s="469"/>
      <c r="E296" s="332"/>
      <c r="F296" s="442"/>
    </row>
    <row r="297" spans="4:6" ht="12.75">
      <c r="D297" s="469"/>
      <c r="E297" s="332"/>
      <c r="F297" s="442"/>
    </row>
    <row r="298" spans="4:6" ht="12.75">
      <c r="D298" s="469"/>
      <c r="E298" s="332"/>
      <c r="F298" s="442"/>
    </row>
    <row r="299" spans="4:6" ht="12.75">
      <c r="D299" s="469"/>
      <c r="E299" s="332"/>
      <c r="F299" s="442"/>
    </row>
    <row r="300" spans="4:6" ht="12.75">
      <c r="D300" s="469"/>
      <c r="E300" s="332"/>
      <c r="F300" s="442"/>
    </row>
    <row r="301" spans="4:6" ht="12.75">
      <c r="D301" s="469"/>
      <c r="E301" s="332"/>
      <c r="F301" s="442"/>
    </row>
    <row r="302" spans="4:6" ht="12.75">
      <c r="D302" s="469"/>
      <c r="E302" s="332"/>
      <c r="F302" s="442"/>
    </row>
    <row r="303" spans="4:6" ht="12.75">
      <c r="D303" s="469"/>
      <c r="E303" s="332"/>
      <c r="F303" s="442"/>
    </row>
    <row r="304" spans="4:6" ht="12.75">
      <c r="D304" s="469"/>
      <c r="E304" s="332"/>
      <c r="F304" s="442"/>
    </row>
    <row r="305" spans="4:6" ht="12.75">
      <c r="D305" s="469"/>
      <c r="E305" s="332"/>
      <c r="F305" s="442"/>
    </row>
    <row r="306" spans="4:6" ht="12.75">
      <c r="D306" s="469"/>
      <c r="E306" s="332"/>
      <c r="F306" s="442"/>
    </row>
    <row r="307" spans="4:6" ht="12.75">
      <c r="D307" s="469"/>
      <c r="E307" s="332"/>
      <c r="F307" s="442"/>
    </row>
    <row r="308" spans="4:6" ht="12.75">
      <c r="D308" s="469"/>
      <c r="E308" s="332"/>
      <c r="F308" s="442"/>
    </row>
    <row r="309" spans="4:6" ht="12.75">
      <c r="D309" s="469"/>
      <c r="E309" s="332"/>
      <c r="F309" s="442"/>
    </row>
    <row r="310" spans="4:6" ht="12.75">
      <c r="D310" s="469"/>
      <c r="E310" s="332"/>
      <c r="F310" s="442"/>
    </row>
    <row r="311" spans="4:6" ht="12.75">
      <c r="D311" s="469"/>
      <c r="E311" s="332"/>
      <c r="F311" s="442"/>
    </row>
    <row r="312" spans="4:6" ht="12.75">
      <c r="D312" s="469"/>
      <c r="E312" s="332"/>
      <c r="F312" s="442"/>
    </row>
    <row r="313" spans="4:6" ht="12.75">
      <c r="D313" s="469"/>
      <c r="E313" s="332"/>
      <c r="F313" s="442"/>
    </row>
    <row r="314" spans="4:6" ht="12.75">
      <c r="D314" s="469"/>
      <c r="E314" s="332"/>
      <c r="F314" s="442"/>
    </row>
    <row r="315" spans="4:6" ht="12.75">
      <c r="D315" s="469"/>
      <c r="E315" s="332"/>
      <c r="F315" s="442"/>
    </row>
    <row r="316" spans="4:6" ht="12.75">
      <c r="D316" s="469"/>
      <c r="E316" s="332"/>
      <c r="F316" s="442"/>
    </row>
    <row r="317" spans="4:6" ht="12.75">
      <c r="D317" s="469"/>
      <c r="E317" s="332"/>
      <c r="F317" s="442"/>
    </row>
    <row r="318" spans="4:6" ht="12.75">
      <c r="D318" s="469"/>
      <c r="E318" s="332"/>
      <c r="F318" s="442"/>
    </row>
    <row r="319" spans="4:6" ht="12.75">
      <c r="D319" s="469"/>
      <c r="E319" s="332"/>
      <c r="F319" s="442"/>
    </row>
    <row r="320" spans="4:6" ht="12.75">
      <c r="D320" s="469"/>
      <c r="E320" s="332"/>
      <c r="F320" s="442"/>
    </row>
    <row r="321" spans="4:6" ht="12.75">
      <c r="D321" s="469"/>
      <c r="E321" s="332"/>
      <c r="F321" s="442"/>
    </row>
    <row r="322" spans="4:6" ht="12.75">
      <c r="D322" s="469"/>
      <c r="E322" s="332"/>
      <c r="F322" s="442"/>
    </row>
    <row r="323" spans="4:6" ht="12.75">
      <c r="D323" s="469"/>
      <c r="E323" s="332"/>
      <c r="F323" s="442"/>
    </row>
    <row r="324" spans="4:6" ht="12.75">
      <c r="D324" s="469"/>
      <c r="E324" s="332"/>
      <c r="F324" s="442"/>
    </row>
    <row r="325" spans="4:6" ht="12.75">
      <c r="D325" s="469"/>
      <c r="E325" s="332"/>
      <c r="F325" s="442"/>
    </row>
    <row r="326" spans="4:6" ht="12.75">
      <c r="D326" s="469"/>
      <c r="E326" s="332"/>
      <c r="F326" s="442"/>
    </row>
    <row r="327" spans="4:6" ht="12.75">
      <c r="D327" s="469"/>
      <c r="E327" s="332"/>
      <c r="F327" s="442"/>
    </row>
    <row r="328" spans="4:6" ht="12.75">
      <c r="D328" s="469"/>
      <c r="E328" s="332"/>
      <c r="F328" s="442"/>
    </row>
    <row r="329" spans="4:6" ht="12.75">
      <c r="D329" s="469"/>
      <c r="E329" s="332"/>
      <c r="F329" s="442"/>
    </row>
    <row r="330" spans="4:6" ht="12.75">
      <c r="D330" s="469"/>
      <c r="E330" s="332"/>
      <c r="F330" s="442"/>
    </row>
    <row r="331" spans="4:6" ht="12.75">
      <c r="D331" s="469"/>
      <c r="E331" s="332"/>
      <c r="F331" s="442"/>
    </row>
    <row r="332" spans="4:6" ht="12.75">
      <c r="D332" s="469"/>
      <c r="E332" s="332"/>
      <c r="F332" s="442"/>
    </row>
    <row r="333" spans="4:6" ht="12.75">
      <c r="D333" s="469"/>
      <c r="E333" s="332"/>
      <c r="F333" s="442"/>
    </row>
    <row r="334" spans="4:6" ht="12.75">
      <c r="D334" s="469"/>
      <c r="E334" s="332"/>
      <c r="F334" s="442"/>
    </row>
    <row r="335" spans="4:6" ht="12.75">
      <c r="D335" s="469"/>
      <c r="E335" s="332"/>
      <c r="F335" s="442"/>
    </row>
    <row r="336" spans="4:6" ht="12.75">
      <c r="D336" s="469"/>
      <c r="E336" s="332"/>
      <c r="F336" s="442"/>
    </row>
    <row r="337" spans="4:6" ht="12.75">
      <c r="D337" s="469"/>
      <c r="E337" s="332"/>
      <c r="F337" s="442"/>
    </row>
    <row r="338" spans="4:6" ht="12.75">
      <c r="D338" s="469"/>
      <c r="E338" s="332"/>
      <c r="F338" s="442"/>
    </row>
    <row r="339" spans="4:6" ht="12.75">
      <c r="D339" s="469"/>
      <c r="E339" s="332"/>
      <c r="F339" s="442"/>
    </row>
    <row r="340" spans="4:6" ht="12.75">
      <c r="D340" s="469"/>
      <c r="E340" s="332"/>
      <c r="F340" s="442"/>
    </row>
    <row r="341" spans="4:6" ht="12.75">
      <c r="D341" s="469"/>
      <c r="E341" s="332"/>
      <c r="F341" s="442"/>
    </row>
    <row r="342" spans="4:6" ht="12.75">
      <c r="D342" s="469"/>
      <c r="E342" s="332"/>
      <c r="F342" s="442"/>
    </row>
    <row r="343" spans="4:6" ht="12.75">
      <c r="D343" s="469"/>
      <c r="E343" s="332"/>
      <c r="F343" s="442"/>
    </row>
    <row r="344" spans="4:6" ht="12.75">
      <c r="D344" s="469"/>
      <c r="E344" s="332"/>
      <c r="F344" s="442"/>
    </row>
    <row r="345" spans="4:6" ht="12.75">
      <c r="D345" s="469"/>
      <c r="E345" s="332"/>
      <c r="F345" s="442"/>
    </row>
    <row r="346" spans="4:6" ht="12.75">
      <c r="D346" s="469"/>
      <c r="E346" s="332"/>
      <c r="F346" s="442"/>
    </row>
    <row r="347" spans="4:6" ht="12.75">
      <c r="D347" s="469"/>
      <c r="E347" s="332"/>
      <c r="F347" s="442"/>
    </row>
    <row r="348" spans="4:6" ht="12.75">
      <c r="D348" s="469"/>
      <c r="E348" s="332"/>
      <c r="F348" s="442"/>
    </row>
    <row r="349" spans="4:6" ht="12.75">
      <c r="D349" s="469"/>
      <c r="E349" s="332"/>
      <c r="F349" s="442"/>
    </row>
    <row r="350" spans="4:6" ht="12.75">
      <c r="D350" s="469"/>
      <c r="E350" s="332"/>
      <c r="F350" s="442"/>
    </row>
    <row r="351" spans="4:6" ht="12.75">
      <c r="D351" s="469"/>
      <c r="E351" s="332"/>
      <c r="F351" s="442"/>
    </row>
    <row r="352" spans="4:6" ht="12.75">
      <c r="D352" s="469"/>
      <c r="E352" s="332"/>
      <c r="F352" s="442"/>
    </row>
    <row r="353" spans="4:6" ht="12.75">
      <c r="D353" s="469"/>
      <c r="E353" s="332"/>
      <c r="F353" s="442"/>
    </row>
    <row r="354" spans="4:6" ht="12.75">
      <c r="D354" s="469"/>
      <c r="E354" s="332"/>
      <c r="F354" s="442"/>
    </row>
    <row r="355" spans="4:6" ht="12.75">
      <c r="D355" s="469"/>
      <c r="E355" s="332"/>
      <c r="F355" s="442"/>
    </row>
    <row r="356" spans="4:6" ht="12.75">
      <c r="D356" s="469"/>
      <c r="E356" s="332"/>
      <c r="F356" s="442"/>
    </row>
    <row r="357" spans="4:6" ht="12.75">
      <c r="D357" s="469"/>
      <c r="E357" s="332"/>
      <c r="F357" s="442"/>
    </row>
    <row r="358" spans="4:6" ht="12.75">
      <c r="D358" s="469"/>
      <c r="E358" s="332"/>
      <c r="F358" s="442"/>
    </row>
    <row r="359" spans="4:6" ht="12.75">
      <c r="D359" s="469"/>
      <c r="E359" s="332"/>
      <c r="F359" s="442"/>
    </row>
    <row r="360" spans="4:6" ht="12.75">
      <c r="D360" s="469"/>
      <c r="E360" s="332"/>
      <c r="F360" s="442"/>
    </row>
    <row r="361" spans="4:6" ht="12.75">
      <c r="D361" s="469"/>
      <c r="E361" s="332"/>
      <c r="F361" s="442"/>
    </row>
    <row r="362" spans="4:6" ht="12.75">
      <c r="D362" s="469"/>
      <c r="E362" s="332"/>
      <c r="F362" s="442"/>
    </row>
    <row r="363" spans="4:6" ht="12.75">
      <c r="D363" s="469"/>
      <c r="E363" s="332"/>
      <c r="F363" s="442"/>
    </row>
    <row r="364" spans="4:6" ht="12.75">
      <c r="D364" s="469"/>
      <c r="E364" s="332"/>
      <c r="F364" s="442"/>
    </row>
    <row r="365" spans="4:6" ht="12.75">
      <c r="D365" s="469"/>
      <c r="E365" s="332"/>
      <c r="F365" s="442"/>
    </row>
    <row r="366" spans="4:6" ht="12.75">
      <c r="D366" s="469"/>
      <c r="E366" s="332"/>
      <c r="F366" s="442"/>
    </row>
    <row r="367" spans="4:6" ht="12.75">
      <c r="D367" s="469"/>
      <c r="E367" s="332"/>
      <c r="F367" s="442"/>
    </row>
    <row r="368" spans="4:6" ht="12.75">
      <c r="D368" s="469"/>
      <c r="E368" s="332"/>
      <c r="F368" s="442"/>
    </row>
    <row r="369" spans="4:6" ht="12.75">
      <c r="D369" s="469"/>
      <c r="E369" s="332"/>
      <c r="F369" s="442"/>
    </row>
    <row r="370" spans="4:6" ht="12.75">
      <c r="D370" s="469"/>
      <c r="E370" s="332"/>
      <c r="F370" s="442"/>
    </row>
    <row r="371" spans="4:6" ht="12.75">
      <c r="D371" s="469"/>
      <c r="E371" s="332"/>
      <c r="F371" s="442"/>
    </row>
    <row r="372" spans="4:6" ht="12.75">
      <c r="D372" s="469"/>
      <c r="E372" s="332"/>
      <c r="F372" s="442"/>
    </row>
    <row r="373" spans="4:6" ht="12.75">
      <c r="D373" s="469"/>
      <c r="E373" s="332"/>
      <c r="F373" s="442"/>
    </row>
    <row r="374" spans="4:6" ht="12.75">
      <c r="D374" s="469"/>
      <c r="E374" s="332"/>
      <c r="F374" s="442"/>
    </row>
    <row r="375" spans="4:6" ht="12.75">
      <c r="D375" s="469"/>
      <c r="E375" s="332"/>
      <c r="F375" s="442"/>
    </row>
    <row r="376" spans="4:6" ht="12.75">
      <c r="D376" s="469"/>
      <c r="E376" s="332"/>
      <c r="F376" s="442"/>
    </row>
    <row r="377" spans="4:6" ht="12.75">
      <c r="D377" s="469"/>
      <c r="E377" s="332"/>
      <c r="F377" s="442"/>
    </row>
    <row r="378" spans="4:6" ht="12.75">
      <c r="D378" s="469"/>
      <c r="E378" s="332"/>
      <c r="F378" s="442"/>
    </row>
    <row r="379" spans="4:6" ht="12.75">
      <c r="D379" s="469"/>
      <c r="E379" s="332"/>
      <c r="F379" s="442"/>
    </row>
    <row r="380" spans="4:6" ht="12.75">
      <c r="D380" s="469"/>
      <c r="E380" s="332"/>
      <c r="F380" s="442"/>
    </row>
    <row r="381" spans="4:6" ht="12.75">
      <c r="D381" s="469"/>
      <c r="E381" s="332"/>
      <c r="F381" s="442"/>
    </row>
    <row r="382" spans="4:6" ht="12.75">
      <c r="D382" s="469"/>
      <c r="E382" s="332"/>
      <c r="F382" s="442"/>
    </row>
    <row r="383" spans="4:6" ht="12.75">
      <c r="D383" s="469"/>
      <c r="E383" s="332"/>
      <c r="F383" s="442"/>
    </row>
    <row r="384" spans="4:6" ht="12.75">
      <c r="D384" s="469"/>
      <c r="E384" s="332"/>
      <c r="F384" s="442"/>
    </row>
    <row r="385" spans="4:6" ht="12.75">
      <c r="D385" s="469"/>
      <c r="E385" s="332"/>
      <c r="F385" s="442"/>
    </row>
    <row r="386" spans="4:6" ht="12.75">
      <c r="D386" s="469"/>
      <c r="E386" s="332"/>
      <c r="F386" s="442"/>
    </row>
    <row r="387" spans="4:6" ht="12.75">
      <c r="D387" s="469"/>
      <c r="E387" s="332"/>
      <c r="F387" s="442"/>
    </row>
    <row r="388" spans="4:6" ht="12.75">
      <c r="D388" s="469"/>
      <c r="E388" s="332"/>
      <c r="F388" s="442"/>
    </row>
    <row r="389" spans="4:6" ht="12.75">
      <c r="D389" s="469"/>
      <c r="E389" s="332"/>
      <c r="F389" s="442"/>
    </row>
    <row r="390" spans="4:6" ht="12.75">
      <c r="D390" s="469"/>
      <c r="E390" s="332"/>
      <c r="F390" s="442"/>
    </row>
    <row r="391" spans="4:6" ht="12.75">
      <c r="D391" s="469"/>
      <c r="E391" s="332"/>
      <c r="F391" s="442"/>
    </row>
    <row r="392" spans="4:6" ht="12.75">
      <c r="D392" s="469"/>
      <c r="E392" s="332"/>
      <c r="F392" s="442"/>
    </row>
    <row r="393" spans="4:6" ht="12.75">
      <c r="D393" s="469"/>
      <c r="E393" s="332"/>
      <c r="F393" s="442"/>
    </row>
    <row r="394" spans="4:6" ht="12.75">
      <c r="D394" s="469"/>
      <c r="E394" s="332"/>
      <c r="F394" s="442"/>
    </row>
    <row r="395" spans="4:6" ht="12.75">
      <c r="D395" s="469"/>
      <c r="E395" s="332"/>
      <c r="F395" s="442"/>
    </row>
    <row r="396" spans="4:6" ht="12.75">
      <c r="D396" s="469"/>
      <c r="E396" s="332"/>
      <c r="F396" s="442"/>
    </row>
    <row r="397" spans="4:6" ht="12.75">
      <c r="D397" s="469"/>
      <c r="E397" s="332"/>
      <c r="F397" s="442"/>
    </row>
    <row r="398" spans="4:6" ht="12.75">
      <c r="D398" s="469"/>
      <c r="E398" s="332"/>
      <c r="F398" s="442"/>
    </row>
    <row r="399" spans="4:6" ht="12.75">
      <c r="D399" s="469"/>
      <c r="E399" s="332"/>
      <c r="F399" s="442"/>
    </row>
    <row r="400" spans="4:6" ht="12.75">
      <c r="D400" s="469"/>
      <c r="E400" s="332"/>
      <c r="F400" s="442"/>
    </row>
    <row r="401" spans="4:6" ht="12.75">
      <c r="D401" s="469"/>
      <c r="E401" s="332"/>
      <c r="F401" s="442"/>
    </row>
    <row r="402" spans="4:6" ht="12.75">
      <c r="D402" s="469"/>
      <c r="E402" s="332"/>
      <c r="F402" s="442"/>
    </row>
    <row r="403" spans="4:6" ht="12.75">
      <c r="D403" s="469"/>
      <c r="E403" s="332"/>
      <c r="F403" s="442"/>
    </row>
    <row r="404" spans="4:6" ht="12.75">
      <c r="D404" s="469"/>
      <c r="E404" s="332"/>
      <c r="F404" s="442"/>
    </row>
    <row r="405" spans="4:6" ht="12.75">
      <c r="D405" s="469"/>
      <c r="E405" s="332"/>
      <c r="F405" s="442"/>
    </row>
    <row r="406" spans="4:6" ht="12.75">
      <c r="D406" s="469"/>
      <c r="E406" s="332"/>
      <c r="F406" s="442"/>
    </row>
    <row r="407" spans="4:6" ht="12.75">
      <c r="D407" s="469"/>
      <c r="E407" s="332"/>
      <c r="F407" s="442"/>
    </row>
    <row r="408" spans="4:6" ht="12.75">
      <c r="D408" s="469"/>
      <c r="E408" s="332"/>
      <c r="F408" s="442"/>
    </row>
    <row r="409" spans="4:6" ht="12.75">
      <c r="D409" s="469"/>
      <c r="E409" s="332"/>
      <c r="F409" s="442"/>
    </row>
    <row r="410" spans="4:6" ht="12.75">
      <c r="D410" s="469"/>
      <c r="E410" s="332"/>
      <c r="F410" s="442"/>
    </row>
    <row r="411" spans="4:6" ht="12.75">
      <c r="D411" s="469"/>
      <c r="E411" s="332"/>
      <c r="F411" s="442"/>
    </row>
    <row r="412" spans="4:6" ht="12.75">
      <c r="D412" s="469"/>
      <c r="E412" s="332"/>
      <c r="F412" s="442"/>
    </row>
    <row r="413" spans="4:6" ht="12.75">
      <c r="D413" s="469"/>
      <c r="E413" s="332"/>
      <c r="F413" s="442"/>
    </row>
    <row r="414" spans="4:6" ht="12.75">
      <c r="D414" s="469"/>
      <c r="E414" s="332"/>
      <c r="F414" s="442"/>
    </row>
    <row r="415" spans="4:6" ht="12.75">
      <c r="D415" s="469"/>
      <c r="E415" s="332"/>
      <c r="F415" s="442"/>
    </row>
    <row r="416" spans="4:6" ht="12.75">
      <c r="D416" s="469"/>
      <c r="E416" s="332"/>
      <c r="F416" s="442"/>
    </row>
    <row r="417" spans="4:6" ht="12.75">
      <c r="D417" s="469"/>
      <c r="E417" s="332"/>
      <c r="F417" s="442"/>
    </row>
    <row r="418" spans="4:6" ht="12.75">
      <c r="D418" s="469"/>
      <c r="E418" s="332"/>
      <c r="F418" s="442"/>
    </row>
    <row r="419" spans="4:6" ht="12.75">
      <c r="D419" s="469"/>
      <c r="E419" s="332"/>
      <c r="F419" s="442"/>
    </row>
    <row r="420" spans="4:6" ht="12.75">
      <c r="D420" s="469"/>
      <c r="E420" s="332"/>
      <c r="F420" s="442"/>
    </row>
    <row r="421" spans="4:6" ht="12.75">
      <c r="D421" s="469"/>
      <c r="E421" s="332"/>
      <c r="F421" s="442"/>
    </row>
    <row r="422" spans="4:6" ht="12.75">
      <c r="D422" s="469"/>
      <c r="E422" s="332"/>
      <c r="F422" s="442"/>
    </row>
    <row r="423" spans="4:6" ht="12.75">
      <c r="D423" s="469"/>
      <c r="E423" s="332"/>
      <c r="F423" s="442"/>
    </row>
    <row r="424" spans="4:6" ht="12.75">
      <c r="D424" s="469"/>
      <c r="E424" s="332"/>
      <c r="F424" s="442"/>
    </row>
    <row r="425" spans="4:6" ht="12.75">
      <c r="D425" s="469"/>
      <c r="E425" s="332"/>
      <c r="F425" s="442"/>
    </row>
    <row r="426" spans="4:6" ht="12.75">
      <c r="D426" s="469"/>
      <c r="E426" s="332"/>
      <c r="F426" s="442"/>
    </row>
    <row r="427" spans="4:6" ht="12.75">
      <c r="D427" s="469"/>
      <c r="E427" s="332"/>
      <c r="F427" s="442"/>
    </row>
    <row r="428" spans="4:6" ht="12.75">
      <c r="D428" s="469"/>
      <c r="E428" s="332"/>
      <c r="F428" s="442"/>
    </row>
    <row r="429" spans="4:6" ht="12.75">
      <c r="D429" s="469"/>
      <c r="E429" s="332"/>
      <c r="F429" s="442"/>
    </row>
    <row r="430" spans="4:6" ht="12.75">
      <c r="D430" s="469"/>
      <c r="E430" s="332"/>
      <c r="F430" s="442"/>
    </row>
    <row r="431" spans="4:6" ht="12.75">
      <c r="D431" s="469"/>
      <c r="E431" s="332"/>
      <c r="F431" s="442"/>
    </row>
    <row r="432" spans="4:6" ht="12.75">
      <c r="D432" s="469"/>
      <c r="E432" s="332"/>
      <c r="F432" s="442"/>
    </row>
    <row r="433" spans="4:6" ht="12.75">
      <c r="D433" s="469"/>
      <c r="E433" s="332"/>
      <c r="F433" s="442"/>
    </row>
    <row r="434" spans="4:6" ht="12.75">
      <c r="D434" s="469"/>
      <c r="E434" s="332"/>
      <c r="F434" s="442"/>
    </row>
    <row r="435" spans="4:6" ht="12.75">
      <c r="D435" s="469"/>
      <c r="E435" s="332"/>
      <c r="F435" s="442"/>
    </row>
    <row r="436" spans="4:6" ht="12.75">
      <c r="D436" s="469"/>
      <c r="E436" s="332"/>
      <c r="F436" s="442"/>
    </row>
    <row r="437" spans="4:6" ht="12.75">
      <c r="D437" s="469"/>
      <c r="E437" s="332"/>
      <c r="F437" s="442"/>
    </row>
    <row r="438" spans="4:6" ht="12.75">
      <c r="D438" s="469"/>
      <c r="E438" s="332"/>
      <c r="F438" s="442"/>
    </row>
    <row r="439" spans="4:6" ht="12.75">
      <c r="D439" s="469"/>
      <c r="E439" s="332"/>
      <c r="F439" s="442"/>
    </row>
    <row r="440" spans="4:6" ht="12.75">
      <c r="D440" s="469"/>
      <c r="E440" s="332"/>
      <c r="F440" s="442"/>
    </row>
    <row r="441" spans="4:6" ht="12.75">
      <c r="D441" s="469"/>
      <c r="E441" s="332"/>
      <c r="F441" s="442"/>
    </row>
    <row r="442" spans="4:6" ht="12.75">
      <c r="D442" s="469"/>
      <c r="E442" s="332"/>
      <c r="F442" s="442"/>
    </row>
    <row r="443" spans="4:6" ht="12.75">
      <c r="D443" s="469"/>
      <c r="E443" s="332"/>
      <c r="F443" s="442"/>
    </row>
    <row r="444" spans="4:6" ht="12.75">
      <c r="D444" s="469"/>
      <c r="E444" s="332"/>
      <c r="F444" s="442"/>
    </row>
    <row r="445" spans="4:6" ht="12.75">
      <c r="D445" s="469"/>
      <c r="E445" s="332"/>
      <c r="F445" s="442"/>
    </row>
    <row r="446" spans="4:6" ht="12.75">
      <c r="D446" s="469"/>
      <c r="E446" s="332"/>
      <c r="F446" s="442"/>
    </row>
    <row r="447" spans="4:6" ht="12.75">
      <c r="D447" s="469"/>
      <c r="E447" s="332"/>
      <c r="F447" s="442"/>
    </row>
    <row r="448" spans="4:6" ht="12.75">
      <c r="D448" s="469"/>
      <c r="E448" s="332"/>
      <c r="F448" s="442"/>
    </row>
    <row r="449" spans="4:6" ht="12.75">
      <c r="D449" s="469"/>
      <c r="E449" s="332"/>
      <c r="F449" s="442"/>
    </row>
    <row r="450" spans="4:6" ht="12.75">
      <c r="D450" s="469"/>
      <c r="E450" s="332"/>
      <c r="F450" s="442"/>
    </row>
    <row r="451" spans="4:6" ht="12.75">
      <c r="D451" s="469"/>
      <c r="E451" s="332"/>
      <c r="F451" s="442"/>
    </row>
    <row r="452" spans="4:6" ht="12.75">
      <c r="D452" s="469"/>
      <c r="E452" s="332"/>
      <c r="F452" s="442"/>
    </row>
    <row r="453" spans="4:6" ht="12.75">
      <c r="D453" s="469"/>
      <c r="E453" s="332"/>
      <c r="F453" s="442"/>
    </row>
    <row r="454" spans="4:6" ht="12.75">
      <c r="D454" s="469"/>
      <c r="E454" s="332"/>
      <c r="F454" s="442"/>
    </row>
    <row r="455" spans="4:6" ht="12.75">
      <c r="D455" s="469"/>
      <c r="E455" s="332"/>
      <c r="F455" s="442"/>
    </row>
    <row r="456" spans="4:6" ht="12.75">
      <c r="D456" s="469"/>
      <c r="E456" s="332"/>
      <c r="F456" s="442"/>
    </row>
    <row r="457" spans="4:6" ht="12.75">
      <c r="D457" s="469"/>
      <c r="E457" s="332"/>
      <c r="F457" s="442"/>
    </row>
    <row r="458" spans="4:6" ht="12.75">
      <c r="D458" s="469"/>
      <c r="E458" s="332"/>
      <c r="F458" s="442"/>
    </row>
    <row r="459" spans="4:6" ht="12.75">
      <c r="D459" s="469"/>
      <c r="E459" s="332"/>
      <c r="F459" s="442"/>
    </row>
    <row r="460" spans="4:6" ht="12.75">
      <c r="D460" s="469"/>
      <c r="E460" s="332"/>
      <c r="F460" s="442"/>
    </row>
    <row r="461" spans="4:6" ht="12.75">
      <c r="D461" s="469"/>
      <c r="E461" s="332"/>
      <c r="F461" s="442"/>
    </row>
    <row r="462" spans="4:6" ht="12.75">
      <c r="D462" s="469"/>
      <c r="E462" s="332"/>
      <c r="F462" s="442"/>
    </row>
    <row r="463" spans="4:6" ht="12.75">
      <c r="D463" s="469"/>
      <c r="E463" s="332"/>
      <c r="F463" s="442"/>
    </row>
    <row r="464" spans="4:6" ht="12.75">
      <c r="D464" s="469"/>
      <c r="E464" s="332"/>
      <c r="F464" s="442"/>
    </row>
    <row r="465" spans="4:6" ht="12.75">
      <c r="D465" s="469"/>
      <c r="E465" s="332"/>
      <c r="F465" s="442"/>
    </row>
    <row r="466" spans="4:6" ht="12.75">
      <c r="D466" s="469"/>
      <c r="E466" s="332"/>
      <c r="F466" s="442"/>
    </row>
    <row r="467" spans="4:6" ht="12.75">
      <c r="D467" s="469"/>
      <c r="E467" s="332"/>
      <c r="F467" s="442"/>
    </row>
    <row r="468" spans="4:6" ht="12.75">
      <c r="D468" s="469"/>
      <c r="E468" s="332"/>
      <c r="F468" s="442"/>
    </row>
    <row r="469" spans="4:6" ht="12.75">
      <c r="D469" s="469"/>
      <c r="E469" s="332"/>
      <c r="F469" s="442"/>
    </row>
    <row r="470" spans="4:6" ht="12.75">
      <c r="D470" s="469"/>
      <c r="E470" s="332"/>
      <c r="F470" s="442"/>
    </row>
    <row r="471" spans="4:6" ht="12.75">
      <c r="D471" s="469"/>
      <c r="E471" s="332"/>
      <c r="F471" s="442"/>
    </row>
    <row r="472" spans="4:6" ht="12.75">
      <c r="D472" s="469"/>
      <c r="E472" s="332"/>
      <c r="F472" s="442"/>
    </row>
    <row r="473" spans="4:6" ht="12.75">
      <c r="D473" s="469"/>
      <c r="E473" s="332"/>
      <c r="F473" s="442"/>
    </row>
    <row r="474" spans="4:6" ht="12.75">
      <c r="D474" s="469"/>
      <c r="E474" s="332"/>
      <c r="F474" s="442"/>
    </row>
    <row r="475" spans="4:6" ht="12.75">
      <c r="D475" s="469"/>
      <c r="E475" s="332"/>
      <c r="F475" s="442"/>
    </row>
    <row r="476" spans="4:6" ht="12.75">
      <c r="D476" s="469"/>
      <c r="E476" s="332"/>
      <c r="F476" s="442"/>
    </row>
    <row r="477" spans="4:6" ht="12.75">
      <c r="D477" s="469"/>
      <c r="E477" s="332"/>
      <c r="F477" s="442"/>
    </row>
    <row r="478" spans="4:6" ht="12.75">
      <c r="D478" s="469"/>
      <c r="E478" s="332"/>
      <c r="F478" s="442"/>
    </row>
    <row r="479" spans="4:6" ht="12.75">
      <c r="D479" s="469"/>
      <c r="E479" s="332"/>
      <c r="F479" s="442"/>
    </row>
    <row r="480" spans="4:6" ht="12.75">
      <c r="D480" s="469"/>
      <c r="E480" s="332"/>
      <c r="F480" s="442"/>
    </row>
    <row r="481" spans="4:6" ht="12.75">
      <c r="D481" s="469"/>
      <c r="E481" s="332"/>
      <c r="F481" s="442"/>
    </row>
    <row r="482" spans="4:6" ht="12.75">
      <c r="D482" s="469"/>
      <c r="E482" s="332"/>
      <c r="F482" s="442"/>
    </row>
    <row r="483" spans="4:6" ht="12.75">
      <c r="D483" s="469"/>
      <c r="E483" s="332"/>
      <c r="F483" s="442"/>
    </row>
    <row r="484" spans="4:6" ht="12.75">
      <c r="D484" s="469"/>
      <c r="E484" s="332"/>
      <c r="F484" s="442"/>
    </row>
    <row r="485" spans="4:6" ht="12.75">
      <c r="D485" s="469"/>
      <c r="E485" s="332"/>
      <c r="F485" s="442"/>
    </row>
    <row r="486" spans="4:6" ht="12.75">
      <c r="D486" s="469"/>
      <c r="E486" s="332"/>
      <c r="F486" s="442"/>
    </row>
    <row r="487" spans="4:6" ht="12.75">
      <c r="D487" s="469"/>
      <c r="E487" s="332"/>
      <c r="F487" s="442"/>
    </row>
    <row r="488" spans="4:6" ht="12.75">
      <c r="D488" s="469"/>
      <c r="E488" s="332"/>
      <c r="F488" s="442"/>
    </row>
    <row r="489" spans="4:6" ht="12.75">
      <c r="D489" s="469"/>
      <c r="E489" s="332"/>
      <c r="F489" s="442"/>
    </row>
    <row r="490" spans="4:6" ht="12.75">
      <c r="D490" s="469"/>
      <c r="E490" s="332"/>
      <c r="F490" s="442"/>
    </row>
    <row r="491" spans="4:6" ht="12.75">
      <c r="D491" s="469"/>
      <c r="E491" s="332"/>
      <c r="F491" s="442"/>
    </row>
    <row r="492" spans="4:6" ht="12.75">
      <c r="D492" s="469"/>
      <c r="E492" s="332"/>
      <c r="F492" s="442"/>
    </row>
    <row r="493" spans="4:6" ht="12.75">
      <c r="D493" s="469"/>
      <c r="E493" s="332"/>
      <c r="F493" s="442"/>
    </row>
    <row r="494" spans="4:6" ht="12.75">
      <c r="D494" s="469"/>
      <c r="E494" s="332"/>
      <c r="F494" s="442"/>
    </row>
    <row r="495" spans="4:6" ht="12.75">
      <c r="D495" s="469"/>
      <c r="E495" s="332"/>
      <c r="F495" s="442"/>
    </row>
    <row r="496" spans="4:6" ht="12.75">
      <c r="D496" s="469"/>
      <c r="E496" s="332"/>
      <c r="F496" s="442"/>
    </row>
    <row r="497" spans="4:6" ht="12.75">
      <c r="D497" s="469"/>
      <c r="E497" s="332"/>
      <c r="F497" s="442"/>
    </row>
    <row r="498" spans="4:6" ht="12.75">
      <c r="D498" s="469"/>
      <c r="E498" s="332"/>
      <c r="F498" s="442"/>
    </row>
    <row r="499" spans="4:6" ht="12.75">
      <c r="D499" s="469"/>
      <c r="E499" s="332"/>
      <c r="F499" s="442"/>
    </row>
    <row r="500" spans="4:6" ht="12.75">
      <c r="D500" s="469"/>
      <c r="E500" s="332"/>
      <c r="F500" s="442"/>
    </row>
    <row r="501" spans="4:6" ht="12.75">
      <c r="D501" s="469"/>
      <c r="E501" s="332"/>
      <c r="F501" s="442"/>
    </row>
    <row r="502" spans="4:6" ht="12.75">
      <c r="D502" s="469"/>
      <c r="E502" s="332"/>
      <c r="F502" s="442"/>
    </row>
    <row r="503" spans="4:6" ht="12.75">
      <c r="D503" s="469"/>
      <c r="E503" s="332"/>
      <c r="F503" s="442"/>
    </row>
    <row r="504" spans="4:6" ht="12.75">
      <c r="D504" s="469"/>
      <c r="E504" s="332"/>
      <c r="F504" s="442"/>
    </row>
    <row r="505" spans="4:6" ht="12.75">
      <c r="D505" s="469"/>
      <c r="E505" s="332"/>
      <c r="F505" s="442"/>
    </row>
    <row r="506" spans="4:6" ht="12.75">
      <c r="D506" s="469"/>
      <c r="E506" s="332"/>
      <c r="F506" s="442"/>
    </row>
    <row r="507" spans="4:6" ht="12.75">
      <c r="D507" s="469"/>
      <c r="E507" s="332"/>
      <c r="F507" s="442"/>
    </row>
    <row r="508" spans="4:6" ht="12.75">
      <c r="D508" s="469"/>
      <c r="E508" s="332"/>
      <c r="F508" s="442"/>
    </row>
    <row r="509" spans="4:6" ht="12.75">
      <c r="D509" s="469"/>
      <c r="E509" s="332"/>
      <c r="F509" s="442"/>
    </row>
    <row r="510" spans="4:6" ht="12.75">
      <c r="D510" s="469"/>
      <c r="E510" s="332"/>
      <c r="F510" s="442"/>
    </row>
    <row r="511" spans="4:6" ht="12.75">
      <c r="D511" s="469"/>
      <c r="E511" s="332"/>
      <c r="F511" s="442"/>
    </row>
    <row r="512" spans="4:6" ht="12.75">
      <c r="D512" s="469"/>
      <c r="E512" s="332"/>
      <c r="F512" s="442"/>
    </row>
    <row r="513" spans="4:6" ht="12.75">
      <c r="D513" s="469"/>
      <c r="E513" s="332"/>
      <c r="F513" s="442"/>
    </row>
    <row r="514" spans="4:6" ht="12.75">
      <c r="D514" s="469"/>
      <c r="E514" s="332"/>
      <c r="F514" s="442"/>
    </row>
    <row r="515" spans="4:6" ht="12.75">
      <c r="D515" s="469"/>
      <c r="E515" s="332"/>
      <c r="F515" s="442"/>
    </row>
    <row r="516" spans="4:6" ht="12.75">
      <c r="D516" s="469"/>
      <c r="E516" s="332"/>
      <c r="F516" s="442"/>
    </row>
    <row r="517" spans="4:6" ht="12.75">
      <c r="D517" s="469"/>
      <c r="E517" s="332"/>
      <c r="F517" s="442"/>
    </row>
    <row r="518" spans="4:6" ht="12.75">
      <c r="D518" s="469"/>
      <c r="E518" s="332"/>
      <c r="F518" s="442"/>
    </row>
    <row r="519" spans="4:6" ht="12.75">
      <c r="D519" s="469"/>
      <c r="E519" s="332"/>
      <c r="F519" s="442"/>
    </row>
    <row r="520" spans="4:6" ht="12.75">
      <c r="D520" s="469"/>
      <c r="E520" s="332"/>
      <c r="F520" s="442"/>
    </row>
    <row r="521" spans="4:6" ht="12.75">
      <c r="D521" s="469"/>
      <c r="E521" s="332"/>
      <c r="F521" s="442"/>
    </row>
    <row r="522" spans="4:6" ht="12.75">
      <c r="D522" s="469"/>
      <c r="E522" s="332"/>
      <c r="F522" s="442"/>
    </row>
    <row r="523" spans="4:6" ht="12.75">
      <c r="D523" s="469"/>
      <c r="E523" s="332"/>
      <c r="F523" s="442"/>
    </row>
    <row r="524" spans="4:6" ht="12.75">
      <c r="D524" s="469"/>
      <c r="E524" s="332"/>
      <c r="F524" s="442"/>
    </row>
    <row r="525" spans="4:6" ht="12.75">
      <c r="D525" s="469"/>
      <c r="E525" s="332"/>
      <c r="F525" s="442"/>
    </row>
    <row r="526" spans="4:6" ht="12.75">
      <c r="D526" s="469"/>
      <c r="E526" s="332"/>
      <c r="F526" s="442"/>
    </row>
    <row r="527" spans="4:6" ht="12.75">
      <c r="D527" s="469"/>
      <c r="E527" s="332"/>
      <c r="F527" s="442"/>
    </row>
    <row r="528" spans="4:6" ht="12.75">
      <c r="D528" s="469"/>
      <c r="E528" s="332"/>
      <c r="F528" s="442"/>
    </row>
    <row r="529" spans="4:6" ht="12.75">
      <c r="D529" s="469"/>
      <c r="E529" s="332"/>
      <c r="F529" s="442"/>
    </row>
    <row r="530" spans="4:6" ht="12.75">
      <c r="D530" s="469"/>
      <c r="E530" s="332"/>
      <c r="F530" s="442"/>
    </row>
    <row r="531" spans="4:6" ht="12.75">
      <c r="D531" s="469"/>
      <c r="E531" s="332"/>
      <c r="F531" s="442"/>
    </row>
    <row r="532" spans="4:6" ht="12.75">
      <c r="D532" s="469"/>
      <c r="E532" s="332"/>
      <c r="F532" s="442"/>
    </row>
    <row r="533" spans="4:6" ht="12.75">
      <c r="D533" s="469"/>
      <c r="E533" s="332"/>
      <c r="F533" s="442"/>
    </row>
    <row r="534" spans="4:6" ht="12.75">
      <c r="D534" s="469"/>
      <c r="E534" s="332"/>
      <c r="F534" s="442"/>
    </row>
    <row r="535" spans="4:6" ht="12.75">
      <c r="D535" s="469"/>
      <c r="E535" s="332"/>
      <c r="F535" s="442"/>
    </row>
    <row r="536" spans="4:6" ht="12.75">
      <c r="D536" s="469"/>
      <c r="E536" s="332"/>
      <c r="F536" s="442"/>
    </row>
    <row r="537" spans="4:6" ht="12.75">
      <c r="D537" s="469"/>
      <c r="E537" s="332"/>
      <c r="F537" s="442"/>
    </row>
    <row r="538" spans="4:6" ht="12.75">
      <c r="D538" s="469"/>
      <c r="E538" s="332"/>
      <c r="F538" s="442"/>
    </row>
    <row r="539" spans="4:6" ht="12.75">
      <c r="D539" s="469"/>
      <c r="E539" s="332"/>
      <c r="F539" s="442"/>
    </row>
    <row r="540" spans="4:6" ht="12.75">
      <c r="D540" s="469"/>
      <c r="E540" s="332"/>
      <c r="F540" s="442"/>
    </row>
    <row r="541" spans="4:6" ht="12.75">
      <c r="D541" s="469"/>
      <c r="E541" s="332"/>
      <c r="F541" s="442"/>
    </row>
    <row r="542" spans="4:6" ht="12.75">
      <c r="D542" s="469"/>
      <c r="E542" s="332"/>
      <c r="F542" s="442"/>
    </row>
    <row r="543" spans="4:6" ht="12.75">
      <c r="D543" s="469"/>
      <c r="E543" s="332"/>
      <c r="F543" s="442"/>
    </row>
    <row r="544" spans="4:6" ht="12.75">
      <c r="D544" s="469"/>
      <c r="E544" s="332"/>
      <c r="F544" s="442"/>
    </row>
    <row r="545" spans="4:6" ht="12.75">
      <c r="D545" s="469"/>
      <c r="E545" s="332"/>
      <c r="F545" s="442"/>
    </row>
    <row r="546" spans="4:6" ht="12.75">
      <c r="D546" s="469"/>
      <c r="E546" s="332"/>
      <c r="F546" s="442"/>
    </row>
    <row r="547" spans="4:6" ht="12.75">
      <c r="D547" s="469"/>
      <c r="E547" s="332"/>
      <c r="F547" s="442"/>
    </row>
    <row r="548" spans="4:6" ht="12.75">
      <c r="D548" s="469"/>
      <c r="E548" s="332"/>
      <c r="F548" s="442"/>
    </row>
    <row r="549" spans="4:6" ht="12.75">
      <c r="D549" s="469"/>
      <c r="E549" s="332"/>
      <c r="F549" s="442"/>
    </row>
    <row r="550" spans="4:6" ht="12.75">
      <c r="D550" s="469"/>
      <c r="E550" s="332"/>
      <c r="F550" s="442"/>
    </row>
    <row r="551" spans="4:6" ht="12.75">
      <c r="D551" s="469"/>
      <c r="E551" s="332"/>
      <c r="F551" s="442"/>
    </row>
    <row r="552" spans="4:6" ht="12.75">
      <c r="D552" s="469"/>
      <c r="E552" s="332"/>
      <c r="F552" s="442"/>
    </row>
    <row r="553" spans="4:6" ht="12.75">
      <c r="D553" s="469"/>
      <c r="E553" s="332"/>
      <c r="F553" s="442"/>
    </row>
    <row r="554" spans="4:6" ht="12.75">
      <c r="D554" s="469"/>
      <c r="E554" s="332"/>
      <c r="F554" s="442"/>
    </row>
    <row r="555" spans="4:6" ht="12.75">
      <c r="D555" s="469"/>
      <c r="E555" s="332"/>
      <c r="F555" s="442"/>
    </row>
    <row r="556" spans="4:6" ht="12.75">
      <c r="D556" s="469"/>
      <c r="E556" s="332"/>
      <c r="F556" s="442"/>
    </row>
    <row r="557" spans="4:6" ht="12.75">
      <c r="D557" s="469"/>
      <c r="E557" s="332"/>
      <c r="F557" s="442"/>
    </row>
    <row r="558" spans="4:6" ht="12.75">
      <c r="D558" s="469"/>
      <c r="E558" s="332"/>
      <c r="F558" s="442"/>
    </row>
    <row r="559" spans="4:6" ht="12.75">
      <c r="D559" s="469"/>
      <c r="E559" s="332"/>
      <c r="F559" s="442"/>
    </row>
    <row r="560" spans="4:6" ht="12.75">
      <c r="D560" s="469"/>
      <c r="E560" s="332"/>
      <c r="F560" s="442"/>
    </row>
    <row r="561" spans="4:6" ht="12.75">
      <c r="D561" s="469"/>
      <c r="E561" s="332"/>
      <c r="F561" s="442"/>
    </row>
    <row r="562" spans="4:6" ht="12.75">
      <c r="D562" s="469"/>
      <c r="E562" s="332"/>
      <c r="F562" s="442"/>
    </row>
    <row r="563" spans="4:6" ht="12.75">
      <c r="D563" s="469"/>
      <c r="E563" s="332"/>
      <c r="F563" s="442"/>
    </row>
    <row r="564" spans="4:6" ht="12.75">
      <c r="D564" s="469"/>
      <c r="E564" s="332"/>
      <c r="F564" s="442"/>
    </row>
    <row r="565" spans="4:6" ht="12.75">
      <c r="D565" s="469"/>
      <c r="E565" s="332"/>
      <c r="F565" s="442"/>
    </row>
    <row r="566" spans="4:6" ht="12.75">
      <c r="D566" s="469"/>
      <c r="E566" s="332"/>
      <c r="F566" s="442"/>
    </row>
    <row r="567" spans="4:6" ht="12.75">
      <c r="D567" s="469"/>
      <c r="E567" s="332"/>
      <c r="F567" s="442"/>
    </row>
    <row r="568" spans="4:6" ht="12.75">
      <c r="D568" s="469"/>
      <c r="E568" s="332"/>
      <c r="F568" s="442"/>
    </row>
    <row r="569" spans="4:6" ht="12.75">
      <c r="D569" s="469"/>
      <c r="E569" s="332"/>
      <c r="F569" s="442"/>
    </row>
    <row r="570" spans="4:6" ht="12.75">
      <c r="D570" s="469"/>
      <c r="E570" s="332"/>
      <c r="F570" s="442"/>
    </row>
    <row r="571" spans="4:6" ht="12.75">
      <c r="D571" s="469"/>
      <c r="E571" s="332"/>
      <c r="F571" s="442"/>
    </row>
    <row r="572" spans="4:6" ht="12.75">
      <c r="D572" s="469"/>
      <c r="E572" s="332"/>
      <c r="F572" s="442"/>
    </row>
    <row r="573" spans="4:6" ht="12.75">
      <c r="D573" s="469"/>
      <c r="E573" s="332"/>
      <c r="F573" s="442"/>
    </row>
    <row r="574" spans="4:6" ht="12.75">
      <c r="D574" s="469"/>
      <c r="E574" s="332"/>
      <c r="F574" s="442"/>
    </row>
    <row r="575" spans="4:6" ht="12.75">
      <c r="D575" s="469"/>
      <c r="E575" s="332"/>
      <c r="F575" s="442"/>
    </row>
    <row r="576" spans="4:6" ht="12.75">
      <c r="D576" s="469"/>
      <c r="E576" s="332"/>
      <c r="F576" s="442"/>
    </row>
    <row r="577" spans="4:6" ht="12.75">
      <c r="D577" s="469"/>
      <c r="E577" s="332"/>
      <c r="F577" s="442"/>
    </row>
    <row r="578" spans="4:6" ht="12.75">
      <c r="D578" s="469"/>
      <c r="E578" s="332"/>
      <c r="F578" s="442"/>
    </row>
    <row r="579" spans="4:6" ht="12.75">
      <c r="D579" s="469"/>
      <c r="E579" s="332"/>
      <c r="F579" s="442"/>
    </row>
    <row r="580" spans="4:6" ht="12.75">
      <c r="D580" s="469"/>
      <c r="E580" s="332"/>
      <c r="F580" s="442"/>
    </row>
    <row r="581" spans="4:6" ht="12.75">
      <c r="D581" s="469"/>
      <c r="E581" s="332"/>
      <c r="F581" s="442"/>
    </row>
    <row r="582" spans="4:6" ht="12.75">
      <c r="D582" s="469"/>
      <c r="E582" s="332"/>
      <c r="F582" s="442"/>
    </row>
    <row r="583" spans="4:6" ht="12.75">
      <c r="D583" s="469"/>
      <c r="E583" s="332"/>
      <c r="F583" s="442"/>
    </row>
    <row r="584" spans="4:6" ht="12.75">
      <c r="D584" s="469"/>
      <c r="E584" s="332"/>
      <c r="F584" s="442"/>
    </row>
    <row r="585" spans="4:6" ht="12.75">
      <c r="D585" s="469"/>
      <c r="E585" s="332"/>
      <c r="F585" s="442"/>
    </row>
    <row r="586" spans="4:6" ht="12.75">
      <c r="D586" s="469"/>
      <c r="E586" s="332"/>
      <c r="F586" s="442"/>
    </row>
    <row r="587" spans="4:6" ht="12.75">
      <c r="D587" s="469"/>
      <c r="E587" s="332"/>
      <c r="F587" s="442"/>
    </row>
    <row r="588" spans="4:6" ht="12.75">
      <c r="D588" s="469"/>
      <c r="E588" s="332"/>
      <c r="F588" s="442"/>
    </row>
    <row r="589" spans="4:6" ht="12.75">
      <c r="D589" s="469"/>
      <c r="E589" s="332"/>
      <c r="F589" s="442"/>
    </row>
    <row r="590" spans="4:6" ht="12.75">
      <c r="D590" s="469"/>
      <c r="E590" s="332"/>
      <c r="F590" s="442"/>
    </row>
    <row r="591" spans="4:6" ht="12.75">
      <c r="D591" s="469"/>
      <c r="E591" s="332"/>
      <c r="F591" s="442"/>
    </row>
    <row r="592" spans="4:6" ht="12.75">
      <c r="D592" s="469"/>
      <c r="E592" s="332"/>
      <c r="F592" s="442"/>
    </row>
    <row r="593" spans="4:6" ht="12.75">
      <c r="D593" s="469"/>
      <c r="E593" s="332"/>
      <c r="F593" s="442"/>
    </row>
    <row r="594" spans="4:6" ht="12.75">
      <c r="D594" s="469"/>
      <c r="E594" s="332"/>
      <c r="F594" s="442"/>
    </row>
    <row r="595" spans="4:6" ht="12.75">
      <c r="D595" s="469"/>
      <c r="E595" s="332"/>
      <c r="F595" s="442"/>
    </row>
    <row r="596" spans="4:6" ht="12.75">
      <c r="D596" s="469"/>
      <c r="E596" s="332"/>
      <c r="F596" s="442"/>
    </row>
    <row r="597" spans="4:6" ht="12.75">
      <c r="D597" s="469"/>
      <c r="E597" s="332"/>
      <c r="F597" s="442"/>
    </row>
    <row r="598" spans="4:6" ht="12.75">
      <c r="D598" s="469"/>
      <c r="E598" s="332"/>
      <c r="F598" s="442"/>
    </row>
    <row r="599" spans="4:6" ht="12.75">
      <c r="D599" s="469"/>
      <c r="E599" s="332"/>
      <c r="F599" s="442"/>
    </row>
    <row r="600" spans="4:6" ht="12.75">
      <c r="D600" s="469"/>
      <c r="E600" s="332"/>
      <c r="F600" s="442"/>
    </row>
    <row r="601" spans="4:6" ht="12.75">
      <c r="D601" s="469"/>
      <c r="E601" s="332"/>
      <c r="F601" s="442"/>
    </row>
    <row r="602" spans="4:6" ht="12.75">
      <c r="D602" s="469"/>
      <c r="E602" s="332"/>
      <c r="F602" s="442"/>
    </row>
    <row r="603" spans="4:6" ht="12.75">
      <c r="D603" s="469"/>
      <c r="E603" s="332"/>
      <c r="F603" s="442"/>
    </row>
    <row r="604" spans="4:6" ht="12.75">
      <c r="D604" s="469"/>
      <c r="E604" s="332"/>
      <c r="F604" s="442"/>
    </row>
    <row r="605" spans="4:6" ht="12.75">
      <c r="D605" s="469"/>
      <c r="E605" s="332"/>
      <c r="F605" s="442"/>
    </row>
    <row r="606" spans="4:6" ht="12.75">
      <c r="D606" s="469"/>
      <c r="E606" s="332"/>
      <c r="F606" s="442"/>
    </row>
    <row r="607" spans="4:6" ht="12.75">
      <c r="D607" s="469"/>
      <c r="E607" s="332"/>
      <c r="F607" s="442"/>
    </row>
    <row r="608" spans="4:6" ht="12.75">
      <c r="D608" s="469"/>
      <c r="E608" s="332"/>
      <c r="F608" s="442"/>
    </row>
    <row r="609" spans="4:6" ht="12.75">
      <c r="D609" s="469"/>
      <c r="E609" s="332"/>
      <c r="F609" s="442"/>
    </row>
    <row r="610" spans="4:6" ht="12.75">
      <c r="D610" s="469"/>
      <c r="E610" s="332"/>
      <c r="F610" s="442"/>
    </row>
    <row r="611" spans="4:6" ht="12.75">
      <c r="D611" s="469"/>
      <c r="E611" s="332"/>
      <c r="F611" s="442"/>
    </row>
    <row r="612" spans="4:6" ht="12.75">
      <c r="D612" s="469"/>
      <c r="E612" s="332"/>
      <c r="F612" s="442"/>
    </row>
    <row r="613" spans="4:6" ht="12.75">
      <c r="D613" s="469"/>
      <c r="E613" s="332"/>
      <c r="F613" s="442"/>
    </row>
    <row r="614" spans="4:6" ht="12.75">
      <c r="D614" s="469"/>
      <c r="E614" s="332"/>
      <c r="F614" s="442"/>
    </row>
    <row r="615" spans="4:6" ht="12.75">
      <c r="D615" s="469"/>
      <c r="E615" s="332"/>
      <c r="F615" s="442"/>
    </row>
    <row r="616" spans="4:6" ht="12.75">
      <c r="D616" s="469"/>
      <c r="E616" s="332"/>
      <c r="F616" s="442"/>
    </row>
    <row r="617" spans="4:6" ht="12.75">
      <c r="D617" s="469"/>
      <c r="E617" s="332"/>
      <c r="F617" s="442"/>
    </row>
    <row r="618" spans="4:6" ht="12.75">
      <c r="D618" s="469"/>
      <c r="E618" s="332"/>
      <c r="F618" s="442"/>
    </row>
    <row r="619" spans="4:6" ht="12.75">
      <c r="D619" s="469"/>
      <c r="E619" s="332"/>
      <c r="F619" s="442"/>
    </row>
    <row r="620" spans="4:6" ht="12.75">
      <c r="D620" s="469"/>
      <c r="E620" s="332"/>
      <c r="F620" s="442"/>
    </row>
    <row r="621" spans="4:6" ht="12.75">
      <c r="D621" s="469"/>
      <c r="E621" s="332"/>
      <c r="F621" s="442"/>
    </row>
    <row r="622" spans="4:6" ht="12.75">
      <c r="D622" s="469"/>
      <c r="E622" s="332"/>
      <c r="F622" s="442"/>
    </row>
    <row r="623" spans="4:6" ht="12.75">
      <c r="D623" s="469"/>
      <c r="E623" s="332"/>
      <c r="F623" s="442"/>
    </row>
    <row r="624" spans="4:6" ht="12.75">
      <c r="D624" s="469"/>
      <c r="E624" s="332"/>
      <c r="F624" s="442"/>
    </row>
    <row r="625" spans="4:6" ht="12.75">
      <c r="D625" s="469"/>
      <c r="E625" s="332"/>
      <c r="F625" s="442"/>
    </row>
    <row r="626" spans="4:6" ht="12.75">
      <c r="D626" s="469"/>
      <c r="E626" s="332"/>
      <c r="F626" s="442"/>
    </row>
    <row r="627" spans="4:6" ht="12.75">
      <c r="D627" s="469"/>
      <c r="E627" s="332"/>
      <c r="F627" s="442"/>
    </row>
    <row r="628" spans="4:6" ht="12.75">
      <c r="D628" s="469"/>
      <c r="E628" s="332"/>
      <c r="F628" s="442"/>
    </row>
    <row r="629" spans="4:6" ht="12.75">
      <c r="D629" s="469"/>
      <c r="E629" s="332"/>
      <c r="F629" s="442"/>
    </row>
    <row r="630" spans="4:6" ht="12.75">
      <c r="D630" s="469"/>
      <c r="E630" s="332"/>
      <c r="F630" s="442"/>
    </row>
    <row r="631" spans="4:6" ht="12.75">
      <c r="D631" s="469"/>
      <c r="E631" s="332"/>
      <c r="F631" s="442"/>
    </row>
    <row r="632" spans="4:6" ht="12.75">
      <c r="D632" s="469"/>
      <c r="E632" s="332"/>
      <c r="F632" s="442"/>
    </row>
    <row r="633" spans="4:6" ht="12.75">
      <c r="D633" s="469"/>
      <c r="E633" s="332"/>
      <c r="F633" s="442"/>
    </row>
    <row r="634" spans="4:6" ht="12.75">
      <c r="D634" s="469"/>
      <c r="E634" s="332"/>
      <c r="F634" s="442"/>
    </row>
    <row r="635" spans="4:6" ht="12.75">
      <c r="D635" s="469"/>
      <c r="E635" s="332"/>
      <c r="F635" s="442"/>
    </row>
    <row r="636" spans="4:6" ht="12.75">
      <c r="D636" s="469"/>
      <c r="E636" s="332"/>
      <c r="F636" s="442"/>
    </row>
    <row r="637" spans="4:6" ht="12.75">
      <c r="D637" s="469"/>
      <c r="E637" s="332"/>
      <c r="F637" s="442"/>
    </row>
    <row r="638" spans="4:6" ht="12.75">
      <c r="D638" s="469"/>
      <c r="E638" s="332"/>
      <c r="F638" s="442"/>
    </row>
    <row r="639" spans="4:6" ht="12.75">
      <c r="D639" s="469"/>
      <c r="E639" s="332"/>
      <c r="F639" s="442"/>
    </row>
    <row r="640" spans="4:6" ht="12.75">
      <c r="D640" s="469"/>
      <c r="E640" s="332"/>
      <c r="F640" s="442"/>
    </row>
    <row r="641" spans="4:6" ht="12.75">
      <c r="D641" s="469"/>
      <c r="E641" s="332"/>
      <c r="F641" s="442"/>
    </row>
    <row r="642" spans="4:6" ht="12.75">
      <c r="D642" s="469"/>
      <c r="E642" s="332"/>
      <c r="F642" s="442"/>
    </row>
    <row r="643" spans="4:6" ht="12.75">
      <c r="D643" s="469"/>
      <c r="E643" s="332"/>
      <c r="F643" s="442"/>
    </row>
    <row r="644" spans="4:6" ht="12.75">
      <c r="D644" s="469"/>
      <c r="E644" s="332"/>
      <c r="F644" s="442"/>
    </row>
    <row r="645" spans="4:6" ht="12.75">
      <c r="D645" s="469"/>
      <c r="E645" s="332"/>
      <c r="F645" s="442"/>
    </row>
    <row r="646" spans="4:6" ht="12.75">
      <c r="D646" s="469"/>
      <c r="E646" s="332"/>
      <c r="F646" s="442"/>
    </row>
    <row r="647" spans="4:6" ht="12.75">
      <c r="D647" s="469"/>
      <c r="E647" s="332"/>
      <c r="F647" s="442"/>
    </row>
    <row r="648" spans="4:6" ht="12.75">
      <c r="D648" s="469"/>
      <c r="E648" s="332"/>
      <c r="F648" s="442"/>
    </row>
    <row r="649" spans="4:6" ht="12.75">
      <c r="D649" s="469"/>
      <c r="E649" s="332"/>
      <c r="F649" s="442"/>
    </row>
    <row r="650" spans="4:6" ht="12.75">
      <c r="D650" s="469"/>
      <c r="E650" s="332"/>
      <c r="F650" s="442"/>
    </row>
    <row r="651" spans="4:6" ht="12.75">
      <c r="D651" s="469"/>
      <c r="E651" s="332"/>
      <c r="F651" s="442"/>
    </row>
    <row r="652" spans="4:6" ht="12.75">
      <c r="D652" s="469"/>
      <c r="E652" s="332"/>
      <c r="F652" s="442"/>
    </row>
    <row r="653" spans="4:6" ht="12.75">
      <c r="D653" s="469"/>
      <c r="E653" s="332"/>
      <c r="F653" s="442"/>
    </row>
    <row r="654" spans="4:6" ht="12.75">
      <c r="D654" s="469"/>
      <c r="E654" s="332"/>
      <c r="F654" s="442"/>
    </row>
    <row r="655" spans="4:6" ht="12.75">
      <c r="D655" s="469"/>
      <c r="E655" s="332"/>
      <c r="F655" s="442"/>
    </row>
    <row r="656" spans="4:6" ht="12.75">
      <c r="D656" s="469"/>
      <c r="E656" s="332"/>
      <c r="F656" s="442"/>
    </row>
    <row r="657" spans="4:6" ht="12.75">
      <c r="D657" s="469"/>
      <c r="E657" s="332"/>
      <c r="F657" s="442"/>
    </row>
    <row r="658" spans="4:6" ht="12.75">
      <c r="D658" s="469"/>
      <c r="E658" s="332"/>
      <c r="F658" s="442"/>
    </row>
    <row r="659" spans="4:6" ht="12.75">
      <c r="D659" s="469"/>
      <c r="E659" s="332"/>
      <c r="F659" s="442"/>
    </row>
    <row r="660" spans="4:6" ht="12.75">
      <c r="D660" s="469"/>
      <c r="E660" s="332"/>
      <c r="F660" s="442"/>
    </row>
    <row r="661" spans="4:6" ht="12.75">
      <c r="D661" s="469"/>
      <c r="E661" s="332"/>
      <c r="F661" s="442"/>
    </row>
    <row r="662" spans="4:6" ht="12.75">
      <c r="D662" s="469"/>
      <c r="E662" s="332"/>
      <c r="F662" s="442"/>
    </row>
    <row r="663" spans="4:6" ht="12.75">
      <c r="D663" s="469"/>
      <c r="E663" s="332"/>
      <c r="F663" s="442"/>
    </row>
    <row r="664" spans="4:6" ht="12.75">
      <c r="D664" s="469"/>
      <c r="E664" s="332"/>
      <c r="F664" s="442"/>
    </row>
    <row r="665" spans="4:6" ht="12.75">
      <c r="D665" s="469"/>
      <c r="E665" s="332"/>
      <c r="F665" s="442"/>
    </row>
    <row r="666" spans="4:6" ht="12.75">
      <c r="D666" s="469"/>
      <c r="E666" s="332"/>
      <c r="F666" s="442"/>
    </row>
    <row r="667" spans="4:6" ht="12.75">
      <c r="D667" s="469"/>
      <c r="E667" s="332"/>
      <c r="F667" s="442"/>
    </row>
    <row r="668" spans="4:6" ht="12.75">
      <c r="D668" s="469"/>
      <c r="E668" s="332"/>
      <c r="F668" s="442"/>
    </row>
    <row r="669" spans="4:6" ht="12.75">
      <c r="D669" s="469"/>
      <c r="E669" s="332"/>
      <c r="F669" s="442"/>
    </row>
    <row r="670" spans="4:6" ht="12.75">
      <c r="D670" s="469"/>
      <c r="E670" s="332"/>
      <c r="F670" s="442"/>
    </row>
    <row r="671" spans="4:6" ht="12.75">
      <c r="D671" s="469"/>
      <c r="E671" s="332"/>
      <c r="F671" s="442"/>
    </row>
    <row r="672" spans="4:6" ht="12.75">
      <c r="D672" s="469"/>
      <c r="E672" s="332"/>
      <c r="F672" s="442"/>
    </row>
    <row r="673" spans="4:6" ht="12.75">
      <c r="D673" s="469"/>
      <c r="E673" s="332"/>
      <c r="F673" s="442"/>
    </row>
    <row r="674" spans="4:6" ht="12.75">
      <c r="D674" s="469"/>
      <c r="E674" s="332"/>
      <c r="F674" s="442"/>
    </row>
    <row r="675" spans="4:6" ht="12.75">
      <c r="D675" s="469"/>
      <c r="E675" s="332"/>
      <c r="F675" s="442"/>
    </row>
    <row r="676" spans="4:6" ht="12.75">
      <c r="D676" s="469"/>
      <c r="E676" s="332"/>
      <c r="F676" s="442"/>
    </row>
    <row r="677" spans="4:6" ht="12.75">
      <c r="D677" s="469"/>
      <c r="E677" s="332"/>
      <c r="F677" s="442"/>
    </row>
    <row r="678" spans="4:6" ht="12.75">
      <c r="D678" s="469"/>
      <c r="E678" s="332"/>
      <c r="F678" s="442"/>
    </row>
    <row r="679" spans="4:6" ht="12.75">
      <c r="D679" s="469"/>
      <c r="E679" s="332"/>
      <c r="F679" s="442"/>
    </row>
    <row r="680" spans="4:6" ht="12.75">
      <c r="D680" s="469"/>
      <c r="E680" s="332"/>
      <c r="F680" s="442"/>
    </row>
    <row r="681" spans="4:6" ht="12.75">
      <c r="D681" s="469"/>
      <c r="E681" s="332"/>
      <c r="F681" s="442"/>
    </row>
    <row r="682" spans="4:6" ht="12.75">
      <c r="D682" s="469"/>
      <c r="E682" s="332"/>
      <c r="F682" s="442"/>
    </row>
    <row r="683" spans="4:6" ht="12.75">
      <c r="D683" s="469"/>
      <c r="E683" s="332"/>
      <c r="F683" s="442"/>
    </row>
    <row r="684" spans="4:6" ht="12.75">
      <c r="D684" s="469"/>
      <c r="E684" s="332"/>
      <c r="F684" s="442"/>
    </row>
    <row r="685" spans="4:6" ht="12.75">
      <c r="D685" s="469"/>
      <c r="E685" s="332"/>
      <c r="F685" s="442"/>
    </row>
    <row r="686" spans="4:6" ht="12.75">
      <c r="D686" s="469"/>
      <c r="E686" s="332"/>
      <c r="F686" s="442"/>
    </row>
    <row r="687" spans="4:6" ht="12.75">
      <c r="D687" s="469"/>
      <c r="E687" s="332"/>
      <c r="F687" s="442"/>
    </row>
    <row r="688" spans="4:6" ht="12.75">
      <c r="D688" s="469"/>
      <c r="E688" s="332"/>
      <c r="F688" s="442"/>
    </row>
    <row r="689" spans="4:6" ht="12.75">
      <c r="D689" s="469"/>
      <c r="E689" s="332"/>
      <c r="F689" s="442"/>
    </row>
    <row r="690" spans="4:6" ht="12.75">
      <c r="D690" s="469"/>
      <c r="E690" s="332"/>
      <c r="F690" s="442"/>
    </row>
    <row r="691" spans="4:6" ht="12.75">
      <c r="D691" s="469"/>
      <c r="E691" s="332"/>
      <c r="F691" s="442"/>
    </row>
    <row r="692" spans="4:6" ht="12.75">
      <c r="D692" s="469"/>
      <c r="E692" s="332"/>
      <c r="F692" s="442"/>
    </row>
    <row r="693" spans="4:6" ht="12.75">
      <c r="D693" s="469"/>
      <c r="E693" s="332"/>
      <c r="F693" s="442"/>
    </row>
    <row r="694" spans="4:6" ht="12.75">
      <c r="D694" s="469"/>
      <c r="E694" s="332"/>
      <c r="F694" s="442"/>
    </row>
    <row r="695" spans="4:6" ht="12.75">
      <c r="D695" s="469"/>
      <c r="E695" s="332"/>
      <c r="F695" s="442"/>
    </row>
    <row r="696" spans="4:6" ht="12.75">
      <c r="D696" s="469"/>
      <c r="E696" s="332"/>
      <c r="F696" s="442"/>
    </row>
    <row r="697" spans="4:6" ht="12.75">
      <c r="D697" s="469"/>
      <c r="E697" s="332"/>
      <c r="F697" s="442"/>
    </row>
    <row r="698" spans="4:6" ht="12.75">
      <c r="D698" s="469"/>
      <c r="E698" s="332"/>
      <c r="F698" s="442"/>
    </row>
    <row r="699" spans="4:6" ht="12.75">
      <c r="D699" s="469"/>
      <c r="E699" s="332"/>
      <c r="F699" s="442"/>
    </row>
    <row r="700" spans="4:6" ht="12.75">
      <c r="D700" s="469"/>
      <c r="E700" s="332"/>
      <c r="F700" s="442"/>
    </row>
    <row r="701" spans="4:6" ht="12.75">
      <c r="D701" s="469"/>
      <c r="E701" s="332"/>
      <c r="F701" s="442"/>
    </row>
    <row r="702" spans="4:6" ht="12.75">
      <c r="D702" s="469"/>
      <c r="E702" s="332"/>
      <c r="F702" s="442"/>
    </row>
    <row r="703" spans="4:6" ht="12.75">
      <c r="D703" s="469"/>
      <c r="E703" s="332"/>
      <c r="F703" s="442"/>
    </row>
    <row r="704" spans="4:6" ht="12.75">
      <c r="D704" s="469"/>
      <c r="E704" s="332"/>
      <c r="F704" s="442"/>
    </row>
    <row r="705" spans="4:6" ht="12.75">
      <c r="D705" s="469"/>
      <c r="E705" s="332"/>
      <c r="F705" s="442"/>
    </row>
    <row r="706" spans="4:6" ht="12.75">
      <c r="D706" s="469"/>
      <c r="E706" s="332"/>
      <c r="F706" s="442"/>
    </row>
    <row r="707" spans="4:6" ht="12.75">
      <c r="D707" s="469"/>
      <c r="E707" s="332"/>
      <c r="F707" s="442"/>
    </row>
    <row r="708" spans="4:6" ht="12.75">
      <c r="D708" s="469"/>
      <c r="E708" s="332"/>
      <c r="F708" s="442"/>
    </row>
    <row r="709" spans="4:6" ht="12.75">
      <c r="D709" s="469"/>
      <c r="E709" s="332"/>
      <c r="F709" s="442"/>
    </row>
    <row r="710" spans="4:6" ht="12.75">
      <c r="D710" s="469"/>
      <c r="E710" s="332"/>
      <c r="F710" s="442"/>
    </row>
    <row r="711" spans="4:6" ht="12.75">
      <c r="D711" s="469"/>
      <c r="E711" s="332"/>
      <c r="F711" s="442"/>
    </row>
    <row r="712" spans="4:6" ht="12.75">
      <c r="D712" s="469"/>
      <c r="E712" s="332"/>
      <c r="F712" s="442"/>
    </row>
    <row r="713" spans="4:6" ht="12.75">
      <c r="D713" s="469"/>
      <c r="E713" s="332"/>
      <c r="F713" s="442"/>
    </row>
    <row r="714" spans="4:6" ht="12.75">
      <c r="D714" s="469"/>
      <c r="E714" s="332"/>
      <c r="F714" s="442"/>
    </row>
    <row r="715" spans="4:6" ht="12.75">
      <c r="D715" s="469"/>
      <c r="E715" s="332"/>
      <c r="F715" s="442"/>
    </row>
    <row r="716" spans="4:6" ht="12.75">
      <c r="D716" s="469"/>
      <c r="E716" s="332"/>
      <c r="F716" s="442"/>
    </row>
    <row r="717" spans="4:6" ht="12.75">
      <c r="D717" s="469"/>
      <c r="E717" s="332"/>
      <c r="F717" s="442"/>
    </row>
    <row r="718" spans="4:6" ht="12.75">
      <c r="D718" s="469"/>
      <c r="E718" s="332"/>
      <c r="F718" s="442"/>
    </row>
    <row r="719" spans="4:6" ht="12.75">
      <c r="D719" s="469"/>
      <c r="E719" s="332"/>
      <c r="F719" s="442"/>
    </row>
    <row r="720" spans="4:6" ht="12.75">
      <c r="D720" s="469"/>
      <c r="E720" s="332"/>
      <c r="F720" s="442"/>
    </row>
    <row r="721" spans="4:6" ht="12.75">
      <c r="D721" s="469"/>
      <c r="E721" s="332"/>
      <c r="F721" s="442"/>
    </row>
    <row r="722" spans="4:6" ht="12.75">
      <c r="D722" s="469"/>
      <c r="E722" s="332"/>
      <c r="F722" s="442"/>
    </row>
    <row r="723" spans="4:6" ht="12.75">
      <c r="D723" s="469"/>
      <c r="E723" s="332"/>
      <c r="F723" s="442"/>
    </row>
    <row r="724" spans="4:6" ht="12.75">
      <c r="D724" s="469"/>
      <c r="E724" s="332"/>
      <c r="F724" s="442"/>
    </row>
    <row r="725" spans="4:6" ht="12.75">
      <c r="D725" s="469"/>
      <c r="E725" s="332"/>
      <c r="F725" s="442"/>
    </row>
    <row r="726" spans="4:6" ht="12.75">
      <c r="D726" s="469"/>
      <c r="E726" s="332"/>
      <c r="F726" s="442"/>
    </row>
    <row r="727" spans="4:6" ht="12.75">
      <c r="D727" s="469"/>
      <c r="E727" s="332"/>
      <c r="F727" s="442"/>
    </row>
    <row r="728" spans="4:6" ht="12.75">
      <c r="D728" s="469"/>
      <c r="E728" s="332"/>
      <c r="F728" s="442"/>
    </row>
    <row r="729" spans="4:6" ht="12.75">
      <c r="D729" s="469"/>
      <c r="E729" s="332"/>
      <c r="F729" s="442"/>
    </row>
    <row r="730" spans="4:6" ht="12.75">
      <c r="D730" s="469"/>
      <c r="E730" s="332"/>
      <c r="F730" s="442"/>
    </row>
    <row r="731" spans="4:6" ht="12.75">
      <c r="D731" s="469"/>
      <c r="E731" s="332"/>
      <c r="F731" s="442"/>
    </row>
    <row r="732" spans="4:6" ht="12.75">
      <c r="D732" s="469"/>
      <c r="E732" s="332"/>
      <c r="F732" s="442"/>
    </row>
    <row r="733" spans="4:6" ht="12.75">
      <c r="D733" s="469"/>
      <c r="E733" s="332"/>
      <c r="F733" s="442"/>
    </row>
    <row r="734" spans="4:6" ht="12.75">
      <c r="D734" s="469"/>
      <c r="E734" s="332"/>
      <c r="F734" s="442"/>
    </row>
    <row r="735" spans="4:6" ht="12.75">
      <c r="D735" s="469"/>
      <c r="E735" s="332"/>
      <c r="F735" s="442"/>
    </row>
    <row r="736" spans="4:6" ht="12.75">
      <c r="D736" s="469"/>
      <c r="E736" s="332"/>
      <c r="F736" s="442"/>
    </row>
    <row r="737" spans="4:6" ht="12.75">
      <c r="D737" s="469"/>
      <c r="E737" s="332"/>
      <c r="F737" s="442"/>
    </row>
    <row r="738" spans="4:6" ht="12.75">
      <c r="D738" s="469"/>
      <c r="E738" s="332"/>
      <c r="F738" s="442"/>
    </row>
    <row r="739" spans="4:6" ht="12.75">
      <c r="D739" s="469"/>
      <c r="E739" s="332"/>
      <c r="F739" s="442"/>
    </row>
    <row r="740" spans="4:6" ht="12.75">
      <c r="D740" s="469"/>
      <c r="E740" s="332"/>
      <c r="F740" s="442"/>
    </row>
    <row r="741" spans="4:6" ht="12.75">
      <c r="D741" s="469"/>
      <c r="E741" s="332"/>
      <c r="F741" s="442"/>
    </row>
    <row r="742" spans="4:6" ht="12.75">
      <c r="D742" s="469"/>
      <c r="E742" s="332"/>
      <c r="F742" s="442"/>
    </row>
    <row r="743" spans="4:6" ht="12.75">
      <c r="D743" s="469"/>
      <c r="E743" s="332"/>
      <c r="F743" s="442"/>
    </row>
    <row r="744" spans="4:6" ht="12.75">
      <c r="D744" s="469"/>
      <c r="E744" s="332"/>
      <c r="F744" s="442"/>
    </row>
    <row r="745" spans="4:6" ht="12.75">
      <c r="D745" s="469"/>
      <c r="E745" s="332"/>
      <c r="F745" s="442"/>
    </row>
    <row r="746" spans="4:6" ht="12.75">
      <c r="D746" s="469"/>
      <c r="E746" s="332"/>
      <c r="F746" s="442"/>
    </row>
    <row r="747" spans="4:6" ht="12.75">
      <c r="D747" s="469"/>
      <c r="E747" s="332"/>
      <c r="F747" s="442"/>
    </row>
    <row r="748" spans="4:6" ht="12.75">
      <c r="D748" s="469"/>
      <c r="E748" s="332"/>
      <c r="F748" s="442"/>
    </row>
    <row r="749" spans="4:6" ht="12.75">
      <c r="D749" s="469"/>
      <c r="E749" s="332"/>
      <c r="F749" s="442"/>
    </row>
    <row r="750" spans="4:6" ht="12.75">
      <c r="D750" s="469"/>
      <c r="E750" s="332"/>
      <c r="F750" s="442"/>
    </row>
    <row r="751" spans="4:6" ht="12.75">
      <c r="D751" s="469"/>
      <c r="E751" s="332"/>
      <c r="F751" s="442"/>
    </row>
    <row r="752" spans="4:6" ht="12.75">
      <c r="D752" s="469"/>
      <c r="E752" s="332"/>
      <c r="F752" s="442"/>
    </row>
    <row r="753" spans="4:6" ht="12.75">
      <c r="D753" s="469"/>
      <c r="E753" s="332"/>
      <c r="F753" s="442"/>
    </row>
    <row r="754" spans="4:6" ht="12.75">
      <c r="D754" s="469"/>
      <c r="E754" s="332"/>
      <c r="F754" s="442"/>
    </row>
    <row r="755" spans="4:6" ht="12.75">
      <c r="D755" s="469"/>
      <c r="E755" s="332"/>
      <c r="F755" s="442"/>
    </row>
    <row r="756" spans="4:6" ht="12.75">
      <c r="D756" s="469"/>
      <c r="E756" s="332"/>
      <c r="F756" s="442"/>
    </row>
    <row r="757" spans="4:6" ht="12.75">
      <c r="D757" s="469"/>
      <c r="E757" s="332"/>
      <c r="F757" s="442"/>
    </row>
    <row r="758" spans="4:6" ht="12.75">
      <c r="D758" s="469"/>
      <c r="E758" s="332"/>
      <c r="F758" s="442"/>
    </row>
    <row r="759" spans="4:6" ht="12.75">
      <c r="D759" s="469"/>
      <c r="E759" s="332"/>
      <c r="F759" s="442"/>
    </row>
    <row r="760" spans="4:6" ht="12.75">
      <c r="D760" s="469"/>
      <c r="E760" s="332"/>
      <c r="F760" s="442"/>
    </row>
    <row r="761" spans="4:6" ht="12.75">
      <c r="D761" s="469"/>
      <c r="E761" s="332"/>
      <c r="F761" s="442"/>
    </row>
    <row r="762" spans="4:6" ht="12.75">
      <c r="D762" s="469"/>
      <c r="E762" s="332"/>
      <c r="F762" s="442"/>
    </row>
    <row r="763" spans="4:6" ht="12.75">
      <c r="D763" s="469"/>
      <c r="E763" s="332"/>
      <c r="F763" s="442"/>
    </row>
    <row r="764" spans="4:6" ht="12.75">
      <c r="D764" s="469"/>
      <c r="E764" s="332"/>
      <c r="F764" s="442"/>
    </row>
    <row r="765" spans="4:6" ht="12.75">
      <c r="D765" s="469"/>
      <c r="E765" s="332"/>
      <c r="F765" s="442"/>
    </row>
    <row r="766" spans="4:6" ht="12.75">
      <c r="D766" s="469"/>
      <c r="E766" s="332"/>
      <c r="F766" s="442"/>
    </row>
    <row r="767" spans="4:6" ht="12.75">
      <c r="D767" s="469"/>
      <c r="E767" s="332"/>
      <c r="F767" s="442"/>
    </row>
    <row r="768" spans="4:6" ht="12.75">
      <c r="D768" s="469"/>
      <c r="E768" s="332"/>
      <c r="F768" s="442"/>
    </row>
    <row r="769" spans="4:6" ht="12.75">
      <c r="D769" s="469"/>
      <c r="E769" s="332"/>
      <c r="F769" s="442"/>
    </row>
    <row r="770" spans="4:6" ht="12.75">
      <c r="D770" s="469"/>
      <c r="E770" s="332"/>
      <c r="F770" s="442"/>
    </row>
    <row r="771" spans="4:6" ht="12.75">
      <c r="D771" s="469"/>
      <c r="E771" s="332"/>
      <c r="F771" s="442"/>
    </row>
    <row r="772" spans="4:6" ht="12.75">
      <c r="D772" s="469"/>
      <c r="E772" s="332"/>
      <c r="F772" s="442"/>
    </row>
    <row r="773" spans="4:6" ht="12.75">
      <c r="D773" s="469"/>
      <c r="E773" s="332"/>
      <c r="F773" s="442"/>
    </row>
    <row r="774" spans="4:6" ht="12.75">
      <c r="D774" s="469"/>
      <c r="E774" s="332"/>
      <c r="F774" s="442"/>
    </row>
    <row r="775" spans="4:6" ht="12.75">
      <c r="D775" s="469"/>
      <c r="E775" s="332"/>
      <c r="F775" s="442"/>
    </row>
    <row r="776" spans="4:6" ht="12.75">
      <c r="D776" s="469"/>
      <c r="E776" s="332"/>
      <c r="F776" s="442"/>
    </row>
    <row r="777" spans="4:6" ht="12.75">
      <c r="D777" s="469"/>
      <c r="E777" s="332"/>
      <c r="F777" s="442"/>
    </row>
    <row r="778" spans="4:6" ht="12.75">
      <c r="D778" s="469"/>
      <c r="E778" s="332"/>
      <c r="F778" s="442"/>
    </row>
    <row r="779" spans="4:6" ht="12.75">
      <c r="D779" s="469"/>
      <c r="E779" s="332"/>
      <c r="F779" s="442"/>
    </row>
    <row r="780" spans="4:6" ht="12.75">
      <c r="D780" s="469"/>
      <c r="E780" s="332"/>
      <c r="F780" s="442"/>
    </row>
    <row r="781" spans="4:6" ht="12.75">
      <c r="D781" s="469"/>
      <c r="E781" s="332"/>
      <c r="F781" s="442"/>
    </row>
    <row r="782" spans="4:6" ht="12.75">
      <c r="D782" s="469"/>
      <c r="E782" s="332"/>
      <c r="F782" s="442"/>
    </row>
    <row r="783" spans="4:6" ht="12.75">
      <c r="D783" s="469"/>
      <c r="E783" s="332"/>
      <c r="F783" s="442"/>
    </row>
    <row r="784" spans="4:6" ht="12.75">
      <c r="D784" s="469"/>
      <c r="E784" s="332"/>
      <c r="F784" s="442"/>
    </row>
    <row r="785" spans="4:6" ht="12.75">
      <c r="D785" s="469"/>
      <c r="E785" s="332"/>
      <c r="F785" s="442"/>
    </row>
    <row r="786" spans="4:6" ht="12.75">
      <c r="D786" s="469"/>
      <c r="E786" s="332"/>
      <c r="F786" s="442"/>
    </row>
    <row r="787" spans="4:6" ht="12.75">
      <c r="D787" s="469"/>
      <c r="E787" s="332"/>
      <c r="F787" s="442"/>
    </row>
    <row r="788" spans="4:6" ht="12.75">
      <c r="D788" s="469"/>
      <c r="E788" s="332"/>
      <c r="F788" s="442"/>
    </row>
    <row r="789" spans="4:6" ht="12.75">
      <c r="D789" s="469"/>
      <c r="E789" s="332"/>
      <c r="F789" s="442"/>
    </row>
    <row r="790" spans="4:6" ht="12.75">
      <c r="D790" s="469"/>
      <c r="E790" s="332"/>
      <c r="F790" s="442"/>
    </row>
    <row r="791" spans="4:6" ht="12.75">
      <c r="D791" s="469"/>
      <c r="E791" s="332"/>
      <c r="F791" s="442"/>
    </row>
    <row r="792" spans="4:6" ht="12.75">
      <c r="D792" s="469"/>
      <c r="E792" s="332"/>
      <c r="F792" s="442"/>
    </row>
    <row r="793" spans="4:6" ht="12.75">
      <c r="D793" s="469"/>
      <c r="E793" s="332"/>
      <c r="F793" s="442"/>
    </row>
    <row r="794" spans="4:6" ht="12.75">
      <c r="D794" s="469"/>
      <c r="E794" s="332"/>
      <c r="F794" s="442"/>
    </row>
    <row r="795" spans="4:6" ht="12.75">
      <c r="D795" s="469"/>
      <c r="E795" s="332"/>
      <c r="F795" s="442"/>
    </row>
    <row r="796" spans="4:6" ht="12.75">
      <c r="D796" s="469"/>
      <c r="E796" s="332"/>
      <c r="F796" s="442"/>
    </row>
    <row r="797" spans="4:6" ht="12.75">
      <c r="D797" s="469"/>
      <c r="E797" s="332"/>
      <c r="F797" s="442"/>
    </row>
    <row r="798" spans="4:6" ht="12.75">
      <c r="D798" s="469"/>
      <c r="E798" s="332"/>
      <c r="F798" s="442"/>
    </row>
    <row r="799" spans="4:6" ht="12.75">
      <c r="D799" s="469"/>
      <c r="E799" s="332"/>
      <c r="F799" s="442"/>
    </row>
    <row r="800" spans="4:6" ht="12.75">
      <c r="D800" s="469"/>
      <c r="E800" s="332"/>
      <c r="F800" s="442"/>
    </row>
    <row r="801" spans="4:6" ht="12.75">
      <c r="D801" s="469"/>
      <c r="E801" s="332"/>
      <c r="F801" s="442"/>
    </row>
    <row r="802" spans="4:6" ht="12.75">
      <c r="D802" s="469"/>
      <c r="E802" s="332"/>
      <c r="F802" s="442"/>
    </row>
    <row r="803" spans="4:6" ht="12.75">
      <c r="D803" s="469"/>
      <c r="E803" s="332"/>
      <c r="F803" s="442"/>
    </row>
    <row r="804" spans="4:6" ht="12.75">
      <c r="D804" s="469"/>
      <c r="E804" s="332"/>
      <c r="F804" s="442"/>
    </row>
    <row r="805" spans="4:6" ht="12.75">
      <c r="D805" s="469"/>
      <c r="E805" s="332"/>
      <c r="F805" s="442"/>
    </row>
    <row r="806" spans="4:6" ht="12.75">
      <c r="D806" s="469"/>
      <c r="E806" s="332"/>
      <c r="F806" s="442"/>
    </row>
    <row r="807" spans="4:6" ht="12.75">
      <c r="D807" s="469"/>
      <c r="E807" s="332"/>
      <c r="F807" s="442"/>
    </row>
    <row r="808" spans="4:6" ht="12.75">
      <c r="D808" s="469"/>
      <c r="E808" s="332"/>
      <c r="F808" s="442"/>
    </row>
    <row r="809" spans="4:6" ht="12.75">
      <c r="D809" s="469"/>
      <c r="E809" s="332"/>
      <c r="F809" s="442"/>
    </row>
    <row r="810" spans="4:6" ht="12.75">
      <c r="D810" s="469"/>
      <c r="E810" s="332"/>
      <c r="F810" s="442"/>
    </row>
    <row r="811" spans="4:6" ht="12.75">
      <c r="D811" s="469"/>
      <c r="E811" s="332"/>
      <c r="F811" s="442"/>
    </row>
    <row r="812" spans="4:6" ht="12.75">
      <c r="D812" s="469"/>
      <c r="E812" s="332"/>
      <c r="F812" s="442"/>
    </row>
    <row r="813" spans="4:6" ht="12.75">
      <c r="D813" s="469"/>
      <c r="E813" s="332"/>
      <c r="F813" s="442"/>
    </row>
    <row r="814" spans="4:6" ht="12.75">
      <c r="D814" s="469"/>
      <c r="E814" s="332"/>
      <c r="F814" s="442"/>
    </row>
    <row r="815" spans="4:6" ht="12.75">
      <c r="D815" s="469"/>
      <c r="E815" s="332"/>
      <c r="F815" s="442"/>
    </row>
    <row r="816" spans="4:6" ht="12.75">
      <c r="D816" s="469"/>
      <c r="E816" s="332"/>
      <c r="F816" s="442"/>
    </row>
    <row r="817" spans="4:6" ht="12.75">
      <c r="D817" s="469"/>
      <c r="E817" s="332"/>
      <c r="F817" s="442"/>
    </row>
    <row r="818" spans="4:6" ht="12.75">
      <c r="D818" s="469"/>
      <c r="E818" s="332"/>
      <c r="F818" s="442"/>
    </row>
    <row r="819" spans="4:6" ht="12.75">
      <c r="D819" s="469"/>
      <c r="E819" s="332"/>
      <c r="F819" s="442"/>
    </row>
    <row r="820" spans="4:6" ht="12.75">
      <c r="D820" s="469"/>
      <c r="E820" s="332"/>
      <c r="F820" s="442"/>
    </row>
    <row r="821" spans="4:6" ht="12.75">
      <c r="D821" s="469"/>
      <c r="E821" s="332"/>
      <c r="F821" s="442"/>
    </row>
    <row r="822" spans="4:6" ht="12.75">
      <c r="D822" s="469"/>
      <c r="E822" s="332"/>
      <c r="F822" s="442"/>
    </row>
    <row r="823" spans="4:6" ht="12.75">
      <c r="D823" s="469"/>
      <c r="E823" s="332"/>
      <c r="F823" s="442"/>
    </row>
    <row r="824" spans="4:6" ht="12.75">
      <c r="D824" s="469"/>
      <c r="E824" s="332"/>
      <c r="F824" s="442"/>
    </row>
    <row r="825" spans="4:6" ht="12.75">
      <c r="D825" s="469"/>
      <c r="E825" s="332"/>
      <c r="F825" s="442"/>
    </row>
    <row r="826" spans="4:6" ht="12.75">
      <c r="D826" s="469"/>
      <c r="E826" s="332"/>
      <c r="F826" s="442"/>
    </row>
    <row r="827" spans="4:6" ht="12.75">
      <c r="D827" s="469"/>
      <c r="E827" s="332"/>
      <c r="F827" s="442"/>
    </row>
    <row r="828" spans="4:6" ht="12.75">
      <c r="D828" s="469"/>
      <c r="E828" s="332"/>
      <c r="F828" s="442"/>
    </row>
    <row r="829" spans="4:6" ht="12.75">
      <c r="D829" s="469"/>
      <c r="E829" s="332"/>
      <c r="F829" s="442"/>
    </row>
    <row r="830" spans="4:6" ht="12.75">
      <c r="D830" s="469"/>
      <c r="E830" s="332"/>
      <c r="F830" s="442"/>
    </row>
    <row r="831" spans="4:6" ht="12.75">
      <c r="D831" s="469"/>
      <c r="E831" s="332"/>
      <c r="F831" s="442"/>
    </row>
    <row r="832" spans="4:6" ht="12.75">
      <c r="D832" s="469"/>
      <c r="E832" s="332"/>
      <c r="F832" s="442"/>
    </row>
    <row r="833" spans="4:6" ht="12.75">
      <c r="D833" s="469"/>
      <c r="E833" s="332"/>
      <c r="F833" s="442"/>
    </row>
    <row r="834" spans="4:6" ht="12.75">
      <c r="D834" s="469"/>
      <c r="E834" s="332"/>
      <c r="F834" s="442"/>
    </row>
    <row r="835" spans="4:6" ht="12.75">
      <c r="D835" s="469"/>
      <c r="E835" s="332"/>
      <c r="F835" s="442"/>
    </row>
    <row r="836" spans="4:6" ht="12.75">
      <c r="D836" s="469"/>
      <c r="E836" s="332"/>
      <c r="F836" s="442"/>
    </row>
    <row r="837" spans="4:6" ht="12.75">
      <c r="D837" s="469"/>
      <c r="E837" s="332"/>
      <c r="F837" s="442"/>
    </row>
    <row r="838" spans="4:6" ht="12.75">
      <c r="D838" s="469"/>
      <c r="E838" s="332"/>
      <c r="F838" s="442"/>
    </row>
    <row r="839" spans="4:6" ht="12.75">
      <c r="D839" s="469"/>
      <c r="E839" s="332"/>
      <c r="F839" s="442"/>
    </row>
    <row r="840" spans="4:6" ht="12.75">
      <c r="D840" s="469"/>
      <c r="E840" s="332"/>
      <c r="F840" s="442"/>
    </row>
    <row r="841" spans="4:6" ht="12.75">
      <c r="D841" s="469"/>
      <c r="E841" s="332"/>
      <c r="F841" s="442"/>
    </row>
    <row r="842" spans="4:6" ht="12.75">
      <c r="D842" s="469"/>
      <c r="E842" s="332"/>
      <c r="F842" s="442"/>
    </row>
    <row r="843" spans="4:6" ht="12.75">
      <c r="D843" s="469"/>
      <c r="E843" s="332"/>
      <c r="F843" s="442"/>
    </row>
    <row r="844" spans="4:6" ht="12.75">
      <c r="D844" s="469"/>
      <c r="E844" s="332"/>
      <c r="F844" s="442"/>
    </row>
    <row r="845" spans="4:6" ht="12.75">
      <c r="D845" s="469"/>
      <c r="E845" s="332"/>
      <c r="F845" s="442"/>
    </row>
    <row r="846" spans="4:6" ht="12.75">
      <c r="D846" s="469"/>
      <c r="E846" s="332"/>
      <c r="F846" s="442"/>
    </row>
    <row r="847" spans="4:6" ht="12.75">
      <c r="D847" s="469"/>
      <c r="E847" s="332"/>
      <c r="F847" s="442"/>
    </row>
    <row r="848" spans="4:6" ht="12.75">
      <c r="D848" s="469"/>
      <c r="E848" s="332"/>
      <c r="F848" s="442"/>
    </row>
    <row r="849" spans="4:6" ht="12.75">
      <c r="D849" s="469"/>
      <c r="E849" s="332"/>
      <c r="F849" s="442"/>
    </row>
    <row r="850" spans="4:6" ht="12.75">
      <c r="D850" s="469"/>
      <c r="E850" s="332"/>
      <c r="F850" s="442"/>
    </row>
    <row r="851" spans="4:6" ht="12.75">
      <c r="D851" s="469"/>
      <c r="E851" s="332"/>
      <c r="F851" s="442"/>
    </row>
    <row r="852" spans="4:6" ht="12.75">
      <c r="D852" s="469"/>
      <c r="E852" s="332"/>
      <c r="F852" s="442"/>
    </row>
    <row r="853" spans="4:6" ht="12.75">
      <c r="D853" s="469"/>
      <c r="E853" s="332"/>
      <c r="F853" s="442"/>
    </row>
    <row r="854" spans="4:6" ht="12.75">
      <c r="D854" s="469"/>
      <c r="E854" s="332"/>
      <c r="F854" s="442"/>
    </row>
    <row r="855" spans="4:6" ht="12.75">
      <c r="D855" s="469"/>
      <c r="E855" s="332"/>
      <c r="F855" s="442"/>
    </row>
    <row r="856" spans="4:6" ht="12.75">
      <c r="D856" s="469"/>
      <c r="E856" s="332"/>
      <c r="F856" s="442"/>
    </row>
    <row r="857" spans="4:6" ht="12.75">
      <c r="D857" s="469"/>
      <c r="E857" s="332"/>
      <c r="F857" s="442"/>
    </row>
    <row r="858" spans="4:6" ht="12.75">
      <c r="D858" s="469"/>
      <c r="E858" s="332"/>
      <c r="F858" s="442"/>
    </row>
    <row r="859" spans="4:6" ht="12.75">
      <c r="D859" s="469"/>
      <c r="E859" s="332"/>
      <c r="F859" s="442"/>
    </row>
    <row r="860" spans="4:6" ht="12.75">
      <c r="D860" s="469"/>
      <c r="E860" s="332"/>
      <c r="F860" s="442"/>
    </row>
    <row r="861" spans="4:6" ht="12.75">
      <c r="D861" s="469"/>
      <c r="E861" s="332"/>
      <c r="F861" s="442"/>
    </row>
    <row r="862" spans="4:6" ht="12.75">
      <c r="D862" s="469"/>
      <c r="E862" s="332"/>
      <c r="F862" s="442"/>
    </row>
    <row r="863" spans="4:6" ht="12.75">
      <c r="D863" s="469"/>
      <c r="E863" s="332"/>
      <c r="F863" s="442"/>
    </row>
    <row r="864" spans="4:6" ht="12.75">
      <c r="D864" s="469"/>
      <c r="E864" s="332"/>
      <c r="F864" s="442"/>
    </row>
    <row r="865" spans="4:6" ht="12.75">
      <c r="D865" s="469"/>
      <c r="E865" s="332"/>
      <c r="F865" s="442"/>
    </row>
    <row r="866" spans="4:6" ht="12.75">
      <c r="D866" s="469"/>
      <c r="E866" s="332"/>
      <c r="F866" s="442"/>
    </row>
    <row r="867" spans="4:6" ht="12.75">
      <c r="D867" s="469"/>
      <c r="E867" s="332"/>
      <c r="F867" s="442"/>
    </row>
    <row r="868" spans="4:6" ht="12.75">
      <c r="D868" s="469"/>
      <c r="E868" s="332"/>
      <c r="F868" s="442"/>
    </row>
    <row r="869" spans="4:6" ht="12.75">
      <c r="D869" s="469"/>
      <c r="E869" s="332"/>
      <c r="F869" s="442"/>
    </row>
    <row r="870" spans="4:6" ht="12.75">
      <c r="D870" s="469"/>
      <c r="E870" s="332"/>
      <c r="F870" s="442"/>
    </row>
    <row r="871" spans="4:6" ht="12.75">
      <c r="D871" s="469"/>
      <c r="E871" s="332"/>
      <c r="F871" s="442"/>
    </row>
    <row r="872" spans="4:6" ht="12.75">
      <c r="D872" s="469"/>
      <c r="E872" s="332"/>
      <c r="F872" s="442"/>
    </row>
    <row r="873" spans="4:6" ht="12.75">
      <c r="D873" s="469"/>
      <c r="E873" s="332"/>
      <c r="F873" s="442"/>
    </row>
    <row r="874" spans="4:6" ht="12.75">
      <c r="D874" s="469"/>
      <c r="E874" s="332"/>
      <c r="F874" s="442"/>
    </row>
    <row r="875" spans="4:6" ht="12.75">
      <c r="D875" s="469"/>
      <c r="E875" s="332"/>
      <c r="F875" s="442"/>
    </row>
    <row r="876" spans="4:6" ht="12.75">
      <c r="D876" s="469"/>
      <c r="E876" s="332"/>
      <c r="F876" s="442"/>
    </row>
    <row r="877" spans="4:6" ht="12.75">
      <c r="D877" s="469"/>
      <c r="E877" s="332"/>
      <c r="F877" s="442"/>
    </row>
    <row r="878" spans="4:6" ht="12.75">
      <c r="D878" s="469"/>
      <c r="E878" s="332"/>
      <c r="F878" s="442"/>
    </row>
    <row r="879" spans="4:6" ht="12.75">
      <c r="D879" s="469"/>
      <c r="E879" s="332"/>
      <c r="F879" s="442"/>
    </row>
    <row r="880" spans="4:6" ht="12.75">
      <c r="D880" s="469"/>
      <c r="E880" s="332"/>
      <c r="F880" s="442"/>
    </row>
    <row r="881" spans="4:6" ht="12.75">
      <c r="D881" s="469"/>
      <c r="E881" s="332"/>
      <c r="F881" s="442"/>
    </row>
    <row r="882" spans="4:6" ht="12.75">
      <c r="D882" s="469"/>
      <c r="E882" s="332"/>
      <c r="F882" s="442"/>
    </row>
    <row r="883" spans="4:6" ht="12.75">
      <c r="D883" s="469"/>
      <c r="E883" s="332"/>
      <c r="F883" s="442"/>
    </row>
    <row r="884" spans="4:6" ht="12.75">
      <c r="D884" s="469"/>
      <c r="E884" s="332"/>
      <c r="F884" s="442"/>
    </row>
    <row r="885" spans="4:6" ht="12.75">
      <c r="D885" s="469"/>
      <c r="E885" s="332"/>
      <c r="F885" s="442"/>
    </row>
    <row r="886" spans="4:6" ht="12.75">
      <c r="D886" s="469"/>
      <c r="E886" s="332"/>
      <c r="F886" s="442"/>
    </row>
    <row r="887" spans="4:6" ht="12.75">
      <c r="D887" s="469"/>
      <c r="E887" s="332"/>
      <c r="F887" s="442"/>
    </row>
    <row r="888" spans="4:6" ht="12.75">
      <c r="D888" s="469"/>
      <c r="E888" s="332"/>
      <c r="F888" s="442"/>
    </row>
    <row r="889" spans="4:6" ht="12.75">
      <c r="D889" s="469"/>
      <c r="E889" s="332"/>
      <c r="F889" s="442"/>
    </row>
    <row r="890" spans="4:6" ht="12.75">
      <c r="D890" s="469"/>
      <c r="E890" s="332"/>
      <c r="F890" s="442"/>
    </row>
    <row r="891" spans="4:6" ht="12.75">
      <c r="D891" s="469"/>
      <c r="E891" s="332"/>
      <c r="F891" s="442"/>
    </row>
    <row r="892" spans="4:6" ht="12.75">
      <c r="D892" s="469"/>
      <c r="E892" s="332"/>
      <c r="F892" s="442"/>
    </row>
    <row r="893" spans="4:6" ht="12.75">
      <c r="D893" s="469"/>
      <c r="E893" s="332"/>
      <c r="F893" s="442"/>
    </row>
    <row r="894" spans="4:6" ht="12.75">
      <c r="D894" s="469"/>
      <c r="E894" s="332"/>
      <c r="F894" s="442"/>
    </row>
    <row r="895" spans="4:6" ht="12.75">
      <c r="D895" s="469"/>
      <c r="E895" s="332"/>
      <c r="F895" s="442"/>
    </row>
    <row r="896" spans="4:6" ht="12.75">
      <c r="D896" s="469"/>
      <c r="E896" s="332"/>
      <c r="F896" s="442"/>
    </row>
    <row r="897" spans="4:6" ht="12.75">
      <c r="D897" s="469"/>
      <c r="E897" s="332"/>
      <c r="F897" s="442"/>
    </row>
    <row r="898" spans="4:6" ht="12.75">
      <c r="D898" s="469"/>
      <c r="E898" s="332"/>
      <c r="F898" s="442"/>
    </row>
    <row r="899" spans="4:6" ht="12.75">
      <c r="D899" s="469"/>
      <c r="E899" s="332"/>
      <c r="F899" s="442"/>
    </row>
    <row r="900" spans="4:6" ht="12.75">
      <c r="D900" s="469"/>
      <c r="E900" s="332"/>
      <c r="F900" s="442"/>
    </row>
    <row r="901" spans="4:6" ht="12.75">
      <c r="D901" s="469"/>
      <c r="E901" s="332"/>
      <c r="F901" s="442"/>
    </row>
    <row r="902" spans="4:6" ht="12.75">
      <c r="D902" s="469"/>
      <c r="E902" s="332"/>
      <c r="F902" s="442"/>
    </row>
    <row r="903" spans="4:6" ht="12.75">
      <c r="D903" s="469"/>
      <c r="E903" s="332"/>
      <c r="F903" s="442"/>
    </row>
    <row r="904" spans="4:6" ht="12.75">
      <c r="D904" s="469"/>
      <c r="E904" s="332"/>
      <c r="F904" s="442"/>
    </row>
    <row r="905" spans="4:6" ht="12.75">
      <c r="D905" s="469"/>
      <c r="E905" s="332"/>
      <c r="F905" s="442"/>
    </row>
    <row r="906" spans="4:6" ht="12.75">
      <c r="D906" s="469"/>
      <c r="E906" s="332"/>
      <c r="F906" s="442"/>
    </row>
    <row r="907" spans="4:6" ht="12.75">
      <c r="D907" s="469"/>
      <c r="E907" s="332"/>
      <c r="F907" s="442"/>
    </row>
    <row r="908" spans="4:6" ht="12.75">
      <c r="D908" s="469"/>
      <c r="E908" s="332"/>
      <c r="F908" s="442"/>
    </row>
    <row r="909" spans="4:6" ht="12.75">
      <c r="D909" s="469"/>
      <c r="E909" s="332"/>
      <c r="F909" s="442"/>
    </row>
    <row r="910" spans="4:6" ht="12.75">
      <c r="D910" s="469"/>
      <c r="E910" s="332"/>
      <c r="F910" s="442"/>
    </row>
    <row r="911" spans="4:6" ht="12.75">
      <c r="D911" s="469"/>
      <c r="E911" s="332"/>
      <c r="F911" s="442"/>
    </row>
    <row r="912" spans="4:6" ht="12.75">
      <c r="D912" s="469"/>
      <c r="E912" s="332"/>
      <c r="F912" s="442"/>
    </row>
    <row r="913" spans="4:6" ht="12.75">
      <c r="D913" s="469"/>
      <c r="E913" s="332"/>
      <c r="F913" s="442"/>
    </row>
    <row r="914" spans="4:6" ht="12.75">
      <c r="D914" s="469"/>
      <c r="E914" s="332"/>
      <c r="F914" s="442"/>
    </row>
    <row r="915" spans="4:6" ht="12.75">
      <c r="D915" s="469"/>
      <c r="E915" s="332"/>
      <c r="F915" s="442"/>
    </row>
    <row r="916" spans="4:6" ht="12.75">
      <c r="D916" s="469"/>
      <c r="E916" s="332"/>
      <c r="F916" s="442"/>
    </row>
    <row r="917" spans="4:6" ht="12.75">
      <c r="D917" s="469"/>
      <c r="E917" s="332"/>
      <c r="F917" s="442"/>
    </row>
    <row r="918" spans="4:6" ht="12.75">
      <c r="D918" s="469"/>
      <c r="E918" s="332"/>
      <c r="F918" s="442"/>
    </row>
    <row r="919" spans="4:6" ht="12.75">
      <c r="D919" s="469"/>
      <c r="E919" s="332"/>
      <c r="F919" s="442"/>
    </row>
    <row r="920" spans="4:6" ht="12.75">
      <c r="D920" s="469"/>
      <c r="E920" s="332"/>
      <c r="F920" s="442"/>
    </row>
    <row r="921" spans="4:6" ht="12.75">
      <c r="D921" s="469"/>
      <c r="E921" s="332"/>
      <c r="F921" s="442"/>
    </row>
    <row r="922" spans="4:6" ht="12.75">
      <c r="D922" s="469"/>
      <c r="E922" s="332"/>
      <c r="F922" s="442"/>
    </row>
    <row r="923" spans="4:6" ht="12.75">
      <c r="D923" s="469"/>
      <c r="E923" s="332"/>
      <c r="F923" s="442"/>
    </row>
    <row r="924" spans="4:6" ht="12.75">
      <c r="D924" s="469"/>
      <c r="E924" s="332"/>
      <c r="F924" s="442"/>
    </row>
    <row r="925" spans="4:6" ht="12.75">
      <c r="D925" s="469"/>
      <c r="E925" s="332"/>
      <c r="F925" s="442"/>
    </row>
    <row r="926" spans="4:6" ht="12.75">
      <c r="D926" s="469"/>
      <c r="E926" s="332"/>
      <c r="F926" s="442"/>
    </row>
    <row r="927" spans="4:6" ht="12.75">
      <c r="D927" s="469"/>
      <c r="E927" s="332"/>
      <c r="F927" s="442"/>
    </row>
    <row r="928" spans="4:6" ht="12.75">
      <c r="D928" s="469"/>
      <c r="E928" s="332"/>
      <c r="F928" s="442"/>
    </row>
    <row r="929" spans="4:6" ht="12.75">
      <c r="D929" s="469"/>
      <c r="E929" s="332"/>
      <c r="F929" s="442"/>
    </row>
    <row r="930" spans="4:6" ht="12.75">
      <c r="D930" s="469"/>
      <c r="E930" s="332"/>
      <c r="F930" s="442"/>
    </row>
    <row r="931" spans="4:6" ht="12.75">
      <c r="D931" s="469"/>
      <c r="E931" s="332"/>
      <c r="F931" s="442"/>
    </row>
    <row r="932" spans="4:6" ht="12.75">
      <c r="D932" s="469"/>
      <c r="E932" s="332"/>
      <c r="F932" s="442"/>
    </row>
    <row r="933" spans="4:6" ht="12.75">
      <c r="D933" s="469"/>
      <c r="E933" s="332"/>
      <c r="F933" s="442"/>
    </row>
    <row r="934" spans="4:6" ht="12.75">
      <c r="D934" s="469"/>
      <c r="E934" s="332"/>
      <c r="F934" s="442"/>
    </row>
    <row r="935" spans="4:6" ht="12.75">
      <c r="D935" s="469"/>
      <c r="E935" s="332"/>
      <c r="F935" s="442"/>
    </row>
    <row r="936" spans="4:6" ht="12.75">
      <c r="D936" s="469"/>
      <c r="E936" s="332"/>
      <c r="F936" s="442"/>
    </row>
    <row r="937" spans="4:6" ht="12.75">
      <c r="D937" s="469"/>
      <c r="E937" s="332"/>
      <c r="F937" s="442"/>
    </row>
    <row r="938" spans="4:6" ht="12.75">
      <c r="D938" s="469"/>
      <c r="E938" s="332"/>
      <c r="F938" s="442"/>
    </row>
    <row r="939" spans="4:6" ht="12.75">
      <c r="D939" s="469"/>
      <c r="E939" s="332"/>
      <c r="F939" s="442"/>
    </row>
    <row r="940" spans="4:6" ht="12.75">
      <c r="D940" s="469"/>
      <c r="E940" s="332"/>
      <c r="F940" s="442"/>
    </row>
    <row r="941" spans="4:6" ht="12.75">
      <c r="D941" s="469"/>
      <c r="E941" s="332"/>
      <c r="F941" s="442"/>
    </row>
    <row r="942" spans="4:6" ht="12.75">
      <c r="D942" s="469"/>
      <c r="E942" s="332"/>
      <c r="F942" s="442"/>
    </row>
    <row r="943" spans="4:6" ht="12.75">
      <c r="D943" s="469"/>
      <c r="E943" s="332"/>
      <c r="F943" s="442"/>
    </row>
    <row r="944" spans="4:6" ht="12.75">
      <c r="D944" s="469"/>
      <c r="E944" s="332"/>
      <c r="F944" s="442"/>
    </row>
    <row r="945" spans="4:6" ht="12.75">
      <c r="D945" s="469"/>
      <c r="E945" s="332"/>
      <c r="F945" s="442"/>
    </row>
    <row r="946" spans="4:6" ht="12.75">
      <c r="D946" s="469"/>
      <c r="E946" s="332"/>
      <c r="F946" s="442"/>
    </row>
    <row r="947" spans="4:6" ht="12.75">
      <c r="D947" s="469"/>
      <c r="E947" s="332"/>
      <c r="F947" s="442"/>
    </row>
    <row r="948" spans="4:6" ht="12.75">
      <c r="D948" s="469"/>
      <c r="E948" s="332"/>
      <c r="F948" s="442"/>
    </row>
    <row r="949" spans="4:6" ht="12.75">
      <c r="D949" s="469"/>
      <c r="E949" s="332"/>
      <c r="F949" s="442"/>
    </row>
    <row r="950" spans="4:6" ht="12.75">
      <c r="D950" s="469"/>
      <c r="E950" s="332"/>
      <c r="F950" s="442"/>
    </row>
    <row r="951" spans="4:6" ht="12.75">
      <c r="D951" s="469"/>
      <c r="E951" s="332"/>
      <c r="F951" s="442"/>
    </row>
    <row r="952" spans="4:6" ht="12.75">
      <c r="D952" s="469"/>
      <c r="E952" s="332"/>
      <c r="F952" s="442"/>
    </row>
    <row r="953" spans="4:6" ht="12.75">
      <c r="D953" s="469"/>
      <c r="E953" s="332"/>
      <c r="F953" s="442"/>
    </row>
    <row r="954" spans="4:6" ht="12.75">
      <c r="D954" s="469"/>
      <c r="E954" s="332"/>
      <c r="F954" s="442"/>
    </row>
    <row r="955" spans="4:6" ht="12.75">
      <c r="D955" s="469"/>
      <c r="E955" s="332"/>
      <c r="F955" s="442"/>
    </row>
    <row r="956" spans="4:6" ht="12.75">
      <c r="D956" s="469"/>
      <c r="E956" s="332"/>
      <c r="F956" s="442"/>
    </row>
    <row r="957" spans="4:6" ht="12.75">
      <c r="D957" s="469"/>
      <c r="E957" s="332"/>
      <c r="F957" s="442"/>
    </row>
    <row r="958" spans="4:6" ht="12.75">
      <c r="D958" s="469"/>
      <c r="E958" s="332"/>
      <c r="F958" s="442"/>
    </row>
    <row r="959" spans="4:6" ht="12.75">
      <c r="D959" s="469"/>
      <c r="E959" s="332"/>
      <c r="F959" s="442"/>
    </row>
    <row r="960" spans="4:6" ht="12.75">
      <c r="D960" s="469"/>
      <c r="E960" s="332"/>
      <c r="F960" s="442"/>
    </row>
    <row r="961" spans="4:6" ht="12.75">
      <c r="D961" s="469"/>
      <c r="E961" s="332"/>
      <c r="F961" s="442"/>
    </row>
    <row r="962" spans="4:6" ht="12.75">
      <c r="D962" s="469"/>
      <c r="E962" s="332"/>
      <c r="F962" s="442"/>
    </row>
    <row r="963" spans="4:6" ht="12.75">
      <c r="D963" s="469"/>
      <c r="E963" s="332"/>
      <c r="F963" s="442"/>
    </row>
    <row r="964" spans="4:6" ht="12.75">
      <c r="D964" s="469"/>
      <c r="E964" s="332"/>
      <c r="F964" s="442"/>
    </row>
    <row r="965" spans="4:6" ht="12.75">
      <c r="D965" s="469"/>
      <c r="E965" s="332"/>
      <c r="F965" s="442"/>
    </row>
    <row r="966" spans="4:6" ht="12.75">
      <c r="D966" s="469"/>
      <c r="E966" s="332"/>
      <c r="F966" s="442"/>
    </row>
    <row r="967" spans="4:6" ht="12.75">
      <c r="D967" s="469"/>
      <c r="E967" s="332"/>
      <c r="F967" s="442"/>
    </row>
    <row r="968" spans="4:6" ht="12.75">
      <c r="D968" s="469"/>
      <c r="E968" s="332"/>
      <c r="F968" s="442"/>
    </row>
    <row r="969" spans="4:6" ht="12.75">
      <c r="D969" s="469"/>
      <c r="E969" s="332"/>
      <c r="F969" s="442"/>
    </row>
    <row r="970" spans="4:6" ht="12.75">
      <c r="D970" s="469"/>
      <c r="E970" s="332"/>
      <c r="F970" s="442"/>
    </row>
    <row r="971" spans="4:6" ht="12.75">
      <c r="D971" s="469"/>
      <c r="E971" s="332"/>
      <c r="F971" s="442"/>
    </row>
    <row r="972" spans="4:6" ht="12.75">
      <c r="D972" s="469"/>
      <c r="E972" s="332"/>
      <c r="F972" s="442"/>
    </row>
    <row r="973" spans="4:6" ht="12.75">
      <c r="D973" s="469"/>
      <c r="E973" s="332"/>
      <c r="F973" s="442"/>
    </row>
    <row r="974" spans="4:6" ht="12.75">
      <c r="D974" s="469"/>
      <c r="E974" s="332"/>
      <c r="F974" s="442"/>
    </row>
    <row r="975" spans="4:6" ht="12.75">
      <c r="D975" s="469"/>
      <c r="E975" s="332"/>
      <c r="F975" s="442"/>
    </row>
    <row r="976" spans="4:6" ht="12.75">
      <c r="D976" s="469"/>
      <c r="E976" s="332"/>
      <c r="F976" s="442"/>
    </row>
    <row r="977" spans="4:6" ht="12.75">
      <c r="D977" s="469"/>
      <c r="E977" s="332"/>
      <c r="F977" s="442"/>
    </row>
    <row r="978" spans="4:6" ht="12.75">
      <c r="D978" s="469"/>
      <c r="E978" s="332"/>
      <c r="F978" s="442"/>
    </row>
    <row r="979" spans="4:6" ht="12.75">
      <c r="D979" s="469"/>
      <c r="E979" s="332"/>
      <c r="F979" s="442"/>
    </row>
    <row r="980" spans="4:6" ht="12.75">
      <c r="D980" s="469"/>
      <c r="E980" s="332"/>
      <c r="F980" s="442"/>
    </row>
    <row r="981" spans="4:6" ht="12.75">
      <c r="D981" s="469"/>
      <c r="E981" s="332"/>
      <c r="F981" s="442"/>
    </row>
    <row r="982" spans="4:6" ht="12.75">
      <c r="D982" s="469"/>
      <c r="E982" s="332"/>
      <c r="F982" s="442"/>
    </row>
    <row r="983" spans="4:6" ht="12.75">
      <c r="D983" s="469"/>
      <c r="E983" s="332"/>
      <c r="F983" s="442"/>
    </row>
    <row r="984" spans="4:6" ht="12.75">
      <c r="D984" s="469"/>
      <c r="E984" s="332"/>
      <c r="F984" s="442"/>
    </row>
    <row r="985" spans="4:6" ht="12.75">
      <c r="D985" s="469"/>
      <c r="E985" s="332"/>
      <c r="F985" s="442"/>
    </row>
    <row r="986" spans="4:6" ht="12.75">
      <c r="D986" s="469"/>
      <c r="E986" s="332"/>
      <c r="F986" s="442"/>
    </row>
    <row r="987" spans="4:6" ht="12.75">
      <c r="D987" s="469"/>
      <c r="E987" s="332"/>
      <c r="F987" s="442"/>
    </row>
    <row r="988" spans="4:6" ht="12.75">
      <c r="D988" s="469"/>
      <c r="E988" s="332"/>
      <c r="F988" s="442"/>
    </row>
    <row r="989" spans="4:6" ht="12.75">
      <c r="D989" s="469"/>
      <c r="E989" s="332"/>
      <c r="F989" s="442"/>
    </row>
    <row r="990" spans="4:6" ht="12.75">
      <c r="D990" s="469"/>
      <c r="E990" s="332"/>
      <c r="F990" s="442"/>
    </row>
    <row r="991" spans="4:6" ht="12.75">
      <c r="D991" s="469"/>
      <c r="E991" s="332"/>
      <c r="F991" s="442"/>
    </row>
    <row r="992" spans="4:6" ht="12.75">
      <c r="D992" s="469"/>
      <c r="E992" s="332"/>
      <c r="F992" s="442"/>
    </row>
    <row r="993" spans="4:6" ht="12.75">
      <c r="D993" s="469"/>
      <c r="E993" s="332"/>
      <c r="F993" s="442"/>
    </row>
    <row r="994" spans="4:6" ht="12.75">
      <c r="D994" s="469"/>
      <c r="E994" s="332"/>
      <c r="F994" s="442"/>
    </row>
    <row r="995" spans="4:6" ht="12.75">
      <c r="D995" s="469"/>
      <c r="E995" s="332"/>
      <c r="F995" s="442"/>
    </row>
    <row r="996" spans="4:6" ht="12.75">
      <c r="D996" s="469"/>
      <c r="E996" s="332"/>
      <c r="F996" s="442"/>
    </row>
    <row r="997" spans="4:6" ht="12.75">
      <c r="D997" s="469"/>
      <c r="E997" s="332"/>
      <c r="F997" s="442"/>
    </row>
    <row r="998" spans="4:6" ht="12.75">
      <c r="D998" s="469"/>
      <c r="E998" s="332"/>
      <c r="F998" s="442"/>
    </row>
    <row r="999" spans="4:6" ht="12.75">
      <c r="D999" s="469"/>
      <c r="E999" s="332"/>
      <c r="F999" s="442"/>
    </row>
    <row r="1000" spans="4:6" ht="12.75">
      <c r="D1000" s="469"/>
      <c r="E1000" s="332"/>
      <c r="F1000" s="442"/>
    </row>
    <row r="1001" spans="4:6" ht="12.75">
      <c r="D1001" s="469"/>
      <c r="E1001" s="332"/>
      <c r="F1001" s="442"/>
    </row>
    <row r="1002" spans="4:6" ht="12.75">
      <c r="D1002" s="469"/>
      <c r="E1002" s="332"/>
      <c r="F1002" s="442"/>
    </row>
    <row r="1003" spans="4:6" ht="12.75">
      <c r="D1003" s="469"/>
      <c r="E1003" s="332"/>
      <c r="F1003" s="442"/>
    </row>
    <row r="1004" spans="4:6" ht="12.75">
      <c r="D1004" s="469"/>
      <c r="E1004" s="332"/>
      <c r="F1004" s="442"/>
    </row>
    <row r="1005" spans="4:6" ht="12.75">
      <c r="D1005" s="469"/>
      <c r="E1005" s="332"/>
      <c r="F1005" s="442"/>
    </row>
    <row r="1006" spans="4:6" ht="12.75">
      <c r="D1006" s="469"/>
      <c r="E1006" s="332"/>
      <c r="F1006" s="442"/>
    </row>
    <row r="1007" spans="4:6" ht="12.75">
      <c r="D1007" s="469"/>
      <c r="E1007" s="332"/>
      <c r="F1007" s="442"/>
    </row>
    <row r="1008" spans="4:6" ht="12.75">
      <c r="D1008" s="469"/>
      <c r="E1008" s="332"/>
      <c r="F1008" s="442"/>
    </row>
    <row r="1009" spans="4:6" ht="12.75">
      <c r="D1009" s="469"/>
      <c r="E1009" s="332"/>
      <c r="F1009" s="442"/>
    </row>
    <row r="1010" spans="4:6" ht="12.75">
      <c r="D1010" s="469"/>
      <c r="E1010" s="332"/>
      <c r="F1010" s="442"/>
    </row>
    <row r="1011" spans="4:6" ht="12.75">
      <c r="D1011" s="469"/>
      <c r="E1011" s="332"/>
      <c r="F1011" s="442"/>
    </row>
    <row r="1012" spans="4:6" ht="12.75">
      <c r="D1012" s="469"/>
      <c r="E1012" s="332"/>
      <c r="F1012" s="442"/>
    </row>
    <row r="1013" spans="4:6" ht="12.75">
      <c r="D1013" s="469"/>
      <c r="E1013" s="332"/>
      <c r="F1013" s="442"/>
    </row>
    <row r="1014" spans="4:6" ht="12.75">
      <c r="D1014" s="469"/>
      <c r="E1014" s="332"/>
      <c r="F1014" s="442"/>
    </row>
    <row r="1015" spans="4:6" ht="12.75">
      <c r="D1015" s="469"/>
      <c r="E1015" s="332"/>
      <c r="F1015" s="442"/>
    </row>
    <row r="1016" spans="4:6" ht="12.75">
      <c r="D1016" s="469"/>
      <c r="E1016" s="332"/>
      <c r="F1016" s="442"/>
    </row>
    <row r="1017" spans="4:6" ht="12.75">
      <c r="D1017" s="469"/>
      <c r="E1017" s="332"/>
      <c r="F1017" s="442"/>
    </row>
    <row r="1018" spans="4:6" ht="12.75">
      <c r="D1018" s="469"/>
      <c r="E1018" s="332"/>
      <c r="F1018" s="442"/>
    </row>
    <row r="1019" spans="4:6" ht="12.75">
      <c r="D1019" s="469"/>
      <c r="E1019" s="332"/>
      <c r="F1019" s="442"/>
    </row>
    <row r="1020" spans="4:6" ht="12.75">
      <c r="D1020" s="469"/>
      <c r="E1020" s="332"/>
      <c r="F1020" s="442"/>
    </row>
    <row r="1021" spans="4:6" ht="12.75">
      <c r="D1021" s="469"/>
      <c r="E1021" s="332"/>
      <c r="F1021" s="442"/>
    </row>
    <row r="1022" spans="4:6" ht="12.75">
      <c r="D1022" s="469"/>
      <c r="E1022" s="332"/>
      <c r="F1022" s="442"/>
    </row>
    <row r="1023" spans="4:6" ht="12.75">
      <c r="D1023" s="469"/>
      <c r="E1023" s="332"/>
      <c r="F1023" s="442"/>
    </row>
    <row r="1024" spans="4:6" ht="12.75">
      <c r="D1024" s="469"/>
      <c r="E1024" s="332"/>
      <c r="F1024" s="442"/>
    </row>
    <row r="1025" spans="4:6" ht="12.75">
      <c r="D1025" s="469"/>
      <c r="E1025" s="332"/>
      <c r="F1025" s="442"/>
    </row>
    <row r="1026" spans="4:6" ht="12.75">
      <c r="D1026" s="469"/>
      <c r="E1026" s="332"/>
      <c r="F1026" s="442"/>
    </row>
    <row r="1027" spans="4:6" ht="12.75">
      <c r="D1027" s="469"/>
      <c r="E1027" s="332"/>
      <c r="F1027" s="442"/>
    </row>
    <row r="1028" spans="4:6" ht="12.75">
      <c r="D1028" s="469"/>
      <c r="E1028" s="332"/>
      <c r="F1028" s="442"/>
    </row>
    <row r="1029" spans="4:6" ht="12.75">
      <c r="D1029" s="469"/>
      <c r="E1029" s="332"/>
      <c r="F1029" s="442"/>
    </row>
    <row r="1030" spans="4:6" ht="12.75">
      <c r="D1030" s="469"/>
      <c r="E1030" s="332"/>
      <c r="F1030" s="442"/>
    </row>
    <row r="1031" spans="4:6" ht="12.75">
      <c r="D1031" s="469"/>
      <c r="E1031" s="332"/>
      <c r="F1031" s="442"/>
    </row>
    <row r="1032" spans="4:6" ht="12.75">
      <c r="D1032" s="469"/>
      <c r="E1032" s="332"/>
      <c r="F1032" s="442"/>
    </row>
    <row r="1033" spans="4:6" ht="12.75">
      <c r="D1033" s="469"/>
      <c r="E1033" s="332"/>
      <c r="F1033" s="442"/>
    </row>
    <row r="1034" spans="4:6" ht="12.75">
      <c r="D1034" s="469"/>
      <c r="E1034" s="332"/>
      <c r="F1034" s="442"/>
    </row>
    <row r="1035" spans="4:6" ht="12.75">
      <c r="D1035" s="469"/>
      <c r="E1035" s="332"/>
      <c r="F1035" s="442"/>
    </row>
    <row r="1036" spans="4:6" ht="12.75">
      <c r="D1036" s="469"/>
      <c r="E1036" s="332"/>
      <c r="F1036" s="442"/>
    </row>
    <row r="1037" spans="4:6" ht="12.75">
      <c r="D1037" s="469"/>
      <c r="E1037" s="332"/>
      <c r="F1037" s="442"/>
    </row>
    <row r="1038" spans="4:6" ht="12.75">
      <c r="D1038" s="469"/>
      <c r="E1038" s="332"/>
      <c r="F1038" s="442"/>
    </row>
    <row r="1039" spans="4:6" ht="12.75">
      <c r="D1039" s="469"/>
      <c r="E1039" s="332"/>
      <c r="F1039" s="442"/>
    </row>
    <row r="1040" spans="4:6" ht="12.75">
      <c r="D1040" s="469"/>
      <c r="E1040" s="332"/>
      <c r="F1040" s="442"/>
    </row>
    <row r="1041" spans="4:6" ht="12.75">
      <c r="D1041" s="469"/>
      <c r="E1041" s="332"/>
      <c r="F1041" s="442"/>
    </row>
    <row r="1042" spans="4:6" ht="12.75">
      <c r="D1042" s="469"/>
      <c r="E1042" s="332"/>
      <c r="F1042" s="442"/>
    </row>
    <row r="1043" spans="4:6" ht="12.75">
      <c r="D1043" s="469"/>
      <c r="E1043" s="332"/>
      <c r="F1043" s="442"/>
    </row>
    <row r="1044" spans="4:6" ht="12.75">
      <c r="D1044" s="469"/>
      <c r="E1044" s="332"/>
      <c r="F1044" s="442"/>
    </row>
    <row r="1045" spans="4:6" ht="12.75">
      <c r="D1045" s="469"/>
      <c r="E1045" s="332"/>
      <c r="F1045" s="442"/>
    </row>
    <row r="1046" spans="4:6" ht="12.75">
      <c r="D1046" s="469"/>
      <c r="E1046" s="332"/>
      <c r="F1046" s="442"/>
    </row>
    <row r="1047" spans="4:6" ht="12.75">
      <c r="D1047" s="469"/>
      <c r="E1047" s="332"/>
      <c r="F1047" s="442"/>
    </row>
    <row r="1048" spans="4:6" ht="12.75">
      <c r="D1048" s="469"/>
      <c r="E1048" s="332"/>
      <c r="F1048" s="442"/>
    </row>
    <row r="1049" spans="4:6" ht="12.75">
      <c r="D1049" s="469"/>
      <c r="E1049" s="332"/>
      <c r="F1049" s="442"/>
    </row>
    <row r="1050" spans="4:6" ht="12.75">
      <c r="D1050" s="469"/>
      <c r="E1050" s="332"/>
      <c r="F1050" s="442"/>
    </row>
    <row r="1051" spans="4:6" ht="12.75">
      <c r="D1051" s="469"/>
      <c r="E1051" s="332"/>
      <c r="F1051" s="442"/>
    </row>
    <row r="1052" spans="4:6" ht="12.75">
      <c r="D1052" s="469"/>
      <c r="E1052" s="332"/>
      <c r="F1052" s="442"/>
    </row>
    <row r="1053" spans="4:6" ht="12.75">
      <c r="D1053" s="469"/>
      <c r="E1053" s="332"/>
      <c r="F1053" s="442"/>
    </row>
    <row r="1054" spans="4:6" ht="12.75">
      <c r="D1054" s="469"/>
      <c r="E1054" s="332"/>
      <c r="F1054" s="442"/>
    </row>
    <row r="1055" spans="4:6" ht="12.75">
      <c r="D1055" s="469"/>
      <c r="E1055" s="332"/>
      <c r="F1055" s="442"/>
    </row>
    <row r="1056" spans="4:6" ht="12.75">
      <c r="D1056" s="469"/>
      <c r="E1056" s="332"/>
      <c r="F1056" s="442"/>
    </row>
    <row r="1057" spans="4:6" ht="12.75">
      <c r="D1057" s="469"/>
      <c r="E1057" s="332"/>
      <c r="F1057" s="442"/>
    </row>
    <row r="1058" spans="4:6" ht="12.75">
      <c r="D1058" s="469"/>
      <c r="E1058" s="332"/>
      <c r="F1058" s="442"/>
    </row>
    <row r="1059" spans="4:6" ht="12.75">
      <c r="D1059" s="469"/>
      <c r="E1059" s="332"/>
      <c r="F1059" s="442"/>
    </row>
    <row r="1060" spans="4:6" ht="12.75">
      <c r="D1060" s="469"/>
      <c r="E1060" s="332"/>
      <c r="F1060" s="442"/>
    </row>
    <row r="1061" spans="4:6" ht="12.75">
      <c r="D1061" s="469"/>
      <c r="E1061" s="332"/>
      <c r="F1061" s="442"/>
    </row>
    <row r="1062" spans="4:6" ht="12.75">
      <c r="D1062" s="469"/>
      <c r="E1062" s="332"/>
      <c r="F1062" s="442"/>
    </row>
    <row r="1063" spans="4:6" ht="12.75">
      <c r="D1063" s="469"/>
      <c r="E1063" s="332"/>
      <c r="F1063" s="442"/>
    </row>
    <row r="1064" spans="4:6" ht="12.75">
      <c r="D1064" s="469"/>
      <c r="E1064" s="332"/>
      <c r="F1064" s="442"/>
    </row>
    <row r="1065" spans="4:6" ht="12.75">
      <c r="D1065" s="469"/>
      <c r="E1065" s="332"/>
      <c r="F1065" s="442"/>
    </row>
    <row r="1066" spans="4:6" ht="12.75">
      <c r="D1066" s="469"/>
      <c r="E1066" s="332"/>
      <c r="F1066" s="442"/>
    </row>
    <row r="1067" spans="4:6" ht="12.75">
      <c r="D1067" s="469"/>
      <c r="E1067" s="332"/>
      <c r="F1067" s="442"/>
    </row>
    <row r="1068" spans="4:6" ht="12.75">
      <c r="D1068" s="469"/>
      <c r="E1068" s="332"/>
      <c r="F1068" s="442"/>
    </row>
    <row r="1069" spans="4:6" ht="12.75">
      <c r="D1069" s="469"/>
      <c r="E1069" s="332"/>
      <c r="F1069" s="442"/>
    </row>
    <row r="1070" spans="4:6" ht="12.75">
      <c r="D1070" s="469"/>
      <c r="E1070" s="332"/>
      <c r="F1070" s="442"/>
    </row>
    <row r="1071" spans="4:6" ht="12.75">
      <c r="D1071" s="469"/>
      <c r="E1071" s="332"/>
      <c r="F1071" s="442"/>
    </row>
    <row r="1072" spans="4:6" ht="12.75">
      <c r="D1072" s="469"/>
      <c r="E1072" s="332"/>
      <c r="F1072" s="442"/>
    </row>
    <row r="1073" spans="4:6" ht="12.75">
      <c r="D1073" s="469"/>
      <c r="E1073" s="332"/>
      <c r="F1073" s="442"/>
    </row>
    <row r="1074" spans="4:6" ht="12.75">
      <c r="D1074" s="469"/>
      <c r="E1074" s="332"/>
      <c r="F1074" s="442"/>
    </row>
    <row r="1075" spans="4:6" ht="12.75">
      <c r="D1075" s="469"/>
      <c r="E1075" s="332"/>
      <c r="F1075" s="442"/>
    </row>
    <row r="1076" spans="4:6" ht="12.75">
      <c r="D1076" s="469"/>
      <c r="E1076" s="332"/>
      <c r="F1076" s="442"/>
    </row>
    <row r="1077" spans="4:6" ht="12.75">
      <c r="D1077" s="469"/>
      <c r="E1077" s="332"/>
      <c r="F1077" s="442"/>
    </row>
    <row r="1078" spans="4:6" ht="12.75">
      <c r="D1078" s="469"/>
      <c r="E1078" s="332"/>
      <c r="F1078" s="442"/>
    </row>
    <row r="1079" spans="4:6" ht="12.75">
      <c r="D1079" s="469"/>
      <c r="E1079" s="332"/>
      <c r="F1079" s="442"/>
    </row>
    <row r="1080" spans="4:6" ht="12.75">
      <c r="D1080" s="469"/>
      <c r="E1080" s="332"/>
      <c r="F1080" s="442"/>
    </row>
    <row r="1081" spans="4:6" ht="12.75">
      <c r="D1081" s="469"/>
      <c r="E1081" s="332"/>
      <c r="F1081" s="442"/>
    </row>
    <row r="1082" spans="4:6" ht="12.75">
      <c r="D1082" s="469"/>
      <c r="E1082" s="332"/>
      <c r="F1082" s="442"/>
    </row>
    <row r="1083" spans="4:6" ht="12.75">
      <c r="D1083" s="469"/>
      <c r="E1083" s="332"/>
      <c r="F1083" s="442"/>
    </row>
    <row r="1084" spans="4:6" ht="12.75">
      <c r="D1084" s="469"/>
      <c r="E1084" s="332"/>
      <c r="F1084" s="442"/>
    </row>
    <row r="1085" spans="4:6" ht="12.75">
      <c r="D1085" s="469"/>
      <c r="E1085" s="332"/>
      <c r="F1085" s="442"/>
    </row>
    <row r="1086" spans="4:6" ht="12.75">
      <c r="D1086" s="469"/>
      <c r="E1086" s="332"/>
      <c r="F1086" s="442"/>
    </row>
    <row r="1087" spans="4:6" ht="12.75">
      <c r="D1087" s="469"/>
      <c r="E1087" s="332"/>
      <c r="F1087" s="442"/>
    </row>
    <row r="1088" spans="4:6" ht="12.75">
      <c r="D1088" s="469"/>
      <c r="E1088" s="332"/>
      <c r="F1088" s="442"/>
    </row>
    <row r="1089" spans="4:6" ht="12.75">
      <c r="D1089" s="469"/>
      <c r="E1089" s="332"/>
      <c r="F1089" s="442"/>
    </row>
    <row r="1090" spans="4:6" ht="12.75">
      <c r="D1090" s="469"/>
      <c r="E1090" s="332"/>
      <c r="F1090" s="442"/>
    </row>
    <row r="1091" spans="4:6" ht="12.75">
      <c r="D1091" s="469"/>
      <c r="E1091" s="332"/>
      <c r="F1091" s="442"/>
    </row>
    <row r="1092" spans="4:6" ht="12.75">
      <c r="D1092" s="469"/>
      <c r="E1092" s="332"/>
      <c r="F1092" s="442"/>
    </row>
    <row r="1093" spans="4:6" ht="12.75">
      <c r="D1093" s="469"/>
      <c r="E1093" s="332"/>
      <c r="F1093" s="442"/>
    </row>
    <row r="1094" spans="4:6" ht="12.75">
      <c r="D1094" s="469"/>
      <c r="E1094" s="332"/>
      <c r="F1094" s="442"/>
    </row>
    <row r="1095" spans="4:6" ht="12.75">
      <c r="D1095" s="469"/>
      <c r="E1095" s="332"/>
      <c r="F1095" s="442"/>
    </row>
    <row r="1096" spans="4:6" ht="12.75">
      <c r="D1096" s="469"/>
      <c r="E1096" s="332"/>
      <c r="F1096" s="442"/>
    </row>
    <row r="1097" spans="4:6" ht="12.75">
      <c r="D1097" s="469"/>
      <c r="E1097" s="332"/>
      <c r="F1097" s="442"/>
    </row>
    <row r="1098" spans="4:6" ht="12.75">
      <c r="D1098" s="469"/>
      <c r="E1098" s="332"/>
      <c r="F1098" s="442"/>
    </row>
    <row r="1099" spans="4:6" ht="12.75">
      <c r="D1099" s="469"/>
      <c r="E1099" s="332"/>
      <c r="F1099" s="442"/>
    </row>
    <row r="1100" spans="4:6" ht="12.75">
      <c r="D1100" s="469"/>
      <c r="E1100" s="332"/>
      <c r="F1100" s="442"/>
    </row>
    <row r="1101" spans="4:6" ht="12.75">
      <c r="D1101" s="469"/>
      <c r="E1101" s="332"/>
      <c r="F1101" s="442"/>
    </row>
    <row r="1102" spans="4:6" ht="12.75">
      <c r="D1102" s="469"/>
      <c r="E1102" s="332"/>
      <c r="F1102" s="442"/>
    </row>
    <row r="1103" spans="4:6" ht="12.75">
      <c r="D1103" s="469"/>
      <c r="E1103" s="332"/>
      <c r="F1103" s="442"/>
    </row>
    <row r="1104" spans="4:6" ht="12.75">
      <c r="D1104" s="469"/>
      <c r="E1104" s="332"/>
      <c r="F1104" s="442"/>
    </row>
    <row r="1105" spans="4:6" ht="12.75">
      <c r="D1105" s="469"/>
      <c r="E1105" s="332"/>
      <c r="F1105" s="442"/>
    </row>
    <row r="1106" spans="4:6" ht="12.75">
      <c r="D1106" s="469"/>
      <c r="E1106" s="332"/>
      <c r="F1106" s="442"/>
    </row>
    <row r="1107" spans="4:6" ht="12.75">
      <c r="D1107" s="469"/>
      <c r="E1107" s="332"/>
      <c r="F1107" s="442"/>
    </row>
    <row r="1108" spans="4:6" ht="12.75">
      <c r="D1108" s="469"/>
      <c r="E1108" s="332"/>
      <c r="F1108" s="442"/>
    </row>
    <row r="1109" spans="4:6" ht="12.75">
      <c r="D1109" s="469"/>
      <c r="E1109" s="332"/>
      <c r="F1109" s="442"/>
    </row>
    <row r="1110" spans="4:6" ht="12.75">
      <c r="D1110" s="469"/>
      <c r="E1110" s="332"/>
      <c r="F1110" s="442"/>
    </row>
    <row r="1111" spans="4:6" ht="12.75">
      <c r="D1111" s="469"/>
      <c r="E1111" s="332"/>
      <c r="F1111" s="442"/>
    </row>
    <row r="1112" spans="4:6" ht="12.75">
      <c r="D1112" s="469"/>
      <c r="E1112" s="332"/>
      <c r="F1112" s="442"/>
    </row>
    <row r="1113" spans="4:6" ht="12.75">
      <c r="D1113" s="469"/>
      <c r="E1113" s="332"/>
      <c r="F1113" s="442"/>
    </row>
    <row r="1114" spans="4:6" ht="12.75">
      <c r="D1114" s="469"/>
      <c r="E1114" s="332"/>
      <c r="F1114" s="442"/>
    </row>
    <row r="1115" spans="4:6" ht="12.75">
      <c r="D1115" s="469"/>
      <c r="E1115" s="332"/>
      <c r="F1115" s="442"/>
    </row>
    <row r="1116" spans="4:6" ht="12.75">
      <c r="D1116" s="469"/>
      <c r="E1116" s="332"/>
      <c r="F1116" s="442"/>
    </row>
    <row r="1117" spans="4:6" ht="12.75">
      <c r="D1117" s="469"/>
      <c r="E1117" s="332"/>
      <c r="F1117" s="442"/>
    </row>
    <row r="1118" spans="4:6" ht="12.75">
      <c r="D1118" s="469"/>
      <c r="E1118" s="332"/>
      <c r="F1118" s="442"/>
    </row>
    <row r="1119" spans="4:6" ht="12.75">
      <c r="D1119" s="469"/>
      <c r="E1119" s="332"/>
      <c r="F1119" s="442"/>
    </row>
    <row r="1120" spans="4:6" ht="12.75">
      <c r="D1120" s="469"/>
      <c r="E1120" s="332"/>
      <c r="F1120" s="442"/>
    </row>
    <row r="1121" spans="4:6" ht="12.75">
      <c r="D1121" s="469"/>
      <c r="E1121" s="332"/>
      <c r="F1121" s="442"/>
    </row>
    <row r="1122" spans="4:6" ht="12.75">
      <c r="D1122" s="469"/>
      <c r="E1122" s="332"/>
      <c r="F1122" s="442"/>
    </row>
    <row r="1123" spans="4:6" ht="12.75">
      <c r="D1123" s="469"/>
      <c r="E1123" s="332"/>
      <c r="F1123" s="442"/>
    </row>
    <row r="1124" spans="4:6" ht="12.75">
      <c r="D1124" s="469"/>
      <c r="E1124" s="332"/>
      <c r="F1124" s="442"/>
    </row>
    <row r="1125" spans="4:6" ht="12.75">
      <c r="D1125" s="469"/>
      <c r="E1125" s="332"/>
      <c r="F1125" s="442"/>
    </row>
    <row r="1126" spans="4:6" ht="12.75">
      <c r="D1126" s="469"/>
      <c r="E1126" s="332"/>
      <c r="F1126" s="442"/>
    </row>
    <row r="1127" spans="4:6" ht="12.75">
      <c r="D1127" s="469"/>
      <c r="E1127" s="332"/>
      <c r="F1127" s="442"/>
    </row>
    <row r="1128" spans="4:6" ht="12.75">
      <c r="D1128" s="469"/>
      <c r="E1128" s="332"/>
      <c r="F1128" s="442"/>
    </row>
    <row r="1129" spans="4:6" ht="12.75">
      <c r="D1129" s="469"/>
      <c r="E1129" s="332"/>
      <c r="F1129" s="442"/>
    </row>
    <row r="1130" spans="4:6" ht="12.75">
      <c r="D1130" s="469"/>
      <c r="E1130" s="332"/>
      <c r="F1130" s="442"/>
    </row>
    <row r="1131" spans="4:6" ht="12.75">
      <c r="D1131" s="469"/>
      <c r="E1131" s="332"/>
      <c r="F1131" s="442"/>
    </row>
    <row r="1132" spans="4:6" ht="12.75">
      <c r="D1132" s="469"/>
      <c r="E1132" s="332"/>
      <c r="F1132" s="442"/>
    </row>
    <row r="1133" spans="4:6" ht="12.75">
      <c r="D1133" s="469"/>
      <c r="E1133" s="332"/>
      <c r="F1133" s="442"/>
    </row>
    <row r="1134" spans="4:6" ht="12.75">
      <c r="D1134" s="469"/>
      <c r="E1134" s="332"/>
      <c r="F1134" s="442"/>
    </row>
    <row r="1135" spans="4:6" ht="12.75">
      <c r="D1135" s="469"/>
      <c r="E1135" s="332"/>
      <c r="F1135" s="442"/>
    </row>
    <row r="1136" spans="4:6" ht="12.75">
      <c r="D1136" s="469"/>
      <c r="E1136" s="332"/>
      <c r="F1136" s="442"/>
    </row>
    <row r="1137" spans="4:6" ht="12.75">
      <c r="D1137" s="469"/>
      <c r="E1137" s="332"/>
      <c r="F1137" s="442"/>
    </row>
    <row r="1138" spans="4:6" ht="12.75">
      <c r="D1138" s="469"/>
      <c r="E1138" s="332"/>
      <c r="F1138" s="442"/>
    </row>
    <row r="1139" spans="4:6" ht="12.75">
      <c r="D1139" s="469"/>
      <c r="E1139" s="332"/>
      <c r="F1139" s="442"/>
    </row>
    <row r="1140" spans="4:6" ht="12.75">
      <c r="D1140" s="469"/>
      <c r="E1140" s="332"/>
      <c r="F1140" s="442"/>
    </row>
    <row r="1141" spans="4:6" ht="12.75">
      <c r="D1141" s="469"/>
      <c r="E1141" s="332"/>
      <c r="F1141" s="442"/>
    </row>
    <row r="1142" spans="4:6" ht="12.75">
      <c r="D1142" s="469"/>
      <c r="E1142" s="332"/>
      <c r="F1142" s="442"/>
    </row>
    <row r="1143" spans="4:6" ht="12.75">
      <c r="D1143" s="469"/>
      <c r="E1143" s="332"/>
      <c r="F1143" s="442"/>
    </row>
    <row r="1144" spans="4:6" ht="12.75">
      <c r="D1144" s="469"/>
      <c r="E1144" s="332"/>
      <c r="F1144" s="442"/>
    </row>
    <row r="1145" spans="4:6" ht="12.75">
      <c r="D1145" s="469"/>
      <c r="E1145" s="332"/>
      <c r="F1145" s="442"/>
    </row>
    <row r="1146" spans="4:6" ht="12.75">
      <c r="D1146" s="469"/>
      <c r="E1146" s="332"/>
      <c r="F1146" s="442"/>
    </row>
    <row r="1147" spans="4:6" ht="12.75">
      <c r="D1147" s="469"/>
      <c r="E1147" s="332"/>
      <c r="F1147" s="442"/>
    </row>
    <row r="1148" spans="4:6" ht="12.75">
      <c r="D1148" s="469"/>
      <c r="E1148" s="332"/>
      <c r="F1148" s="442"/>
    </row>
    <row r="1149" spans="4:6" ht="12.75">
      <c r="D1149" s="469"/>
      <c r="E1149" s="332"/>
      <c r="F1149" s="442"/>
    </row>
    <row r="1150" spans="4:6" ht="12.75">
      <c r="D1150" s="469"/>
      <c r="E1150" s="332"/>
      <c r="F1150" s="442"/>
    </row>
    <row r="1151" spans="4:6" ht="12.75">
      <c r="D1151" s="469"/>
      <c r="E1151" s="332"/>
      <c r="F1151" s="442"/>
    </row>
    <row r="1152" spans="4:6" ht="12.75">
      <c r="D1152" s="469"/>
      <c r="E1152" s="332"/>
      <c r="F1152" s="442"/>
    </row>
    <row r="1153" spans="4:6" ht="12.75">
      <c r="D1153" s="469"/>
      <c r="E1153" s="332"/>
      <c r="F1153" s="442"/>
    </row>
    <row r="1154" spans="4:6" ht="12.75">
      <c r="D1154" s="469"/>
      <c r="E1154" s="332"/>
      <c r="F1154" s="442"/>
    </row>
    <row r="1155" spans="4:6" ht="12.75">
      <c r="D1155" s="469"/>
      <c r="E1155" s="332"/>
      <c r="F1155" s="442"/>
    </row>
    <row r="1156" spans="4:6" ht="12.75">
      <c r="D1156" s="469"/>
      <c r="E1156" s="332"/>
      <c r="F1156" s="442"/>
    </row>
    <row r="1157" spans="4:6" ht="12.75">
      <c r="D1157" s="469"/>
      <c r="E1157" s="332"/>
      <c r="F1157" s="442"/>
    </row>
    <row r="1158" spans="4:6" ht="12.75">
      <c r="D1158" s="469"/>
      <c r="E1158" s="332"/>
      <c r="F1158" s="442"/>
    </row>
    <row r="1159" spans="4:6" ht="12.75">
      <c r="D1159" s="469"/>
      <c r="E1159" s="332"/>
      <c r="F1159" s="442"/>
    </row>
    <row r="1160" spans="4:6" ht="12.75">
      <c r="D1160" s="469"/>
      <c r="E1160" s="332"/>
      <c r="F1160" s="442"/>
    </row>
    <row r="1161" spans="4:6" ht="12.75">
      <c r="D1161" s="469"/>
      <c r="E1161" s="332"/>
      <c r="F1161" s="442"/>
    </row>
    <row r="1162" spans="4:6" ht="12.75">
      <c r="D1162" s="469"/>
      <c r="E1162" s="332"/>
      <c r="F1162" s="442"/>
    </row>
    <row r="1163" spans="4:6" ht="12.75">
      <c r="D1163" s="469"/>
      <c r="E1163" s="332"/>
      <c r="F1163" s="442"/>
    </row>
    <row r="1164" spans="4:6" ht="12.75">
      <c r="D1164" s="469"/>
      <c r="E1164" s="332"/>
      <c r="F1164" s="442"/>
    </row>
    <row r="1165" spans="4:6" ht="12.75">
      <c r="D1165" s="469"/>
      <c r="E1165" s="332"/>
      <c r="F1165" s="442"/>
    </row>
    <row r="1166" spans="4:6" ht="12.75">
      <c r="D1166" s="469"/>
      <c r="E1166" s="332"/>
      <c r="F1166" s="442"/>
    </row>
    <row r="1167" spans="4:6" ht="12.75">
      <c r="D1167" s="469"/>
      <c r="E1167" s="332"/>
      <c r="F1167" s="442"/>
    </row>
    <row r="1168" spans="4:6" ht="12.75">
      <c r="D1168" s="469"/>
      <c r="E1168" s="332"/>
      <c r="F1168" s="442"/>
    </row>
    <row r="1169" spans="4:6" ht="12.75">
      <c r="D1169" s="469"/>
      <c r="E1169" s="332"/>
      <c r="F1169" s="442"/>
    </row>
    <row r="1170" spans="4:6" ht="12.75">
      <c r="D1170" s="469"/>
      <c r="E1170" s="332"/>
      <c r="F1170" s="442"/>
    </row>
    <row r="1171" spans="4:6" ht="12.75">
      <c r="D1171" s="469"/>
      <c r="E1171" s="332"/>
      <c r="F1171" s="442"/>
    </row>
    <row r="1172" spans="4:6" ht="12.75">
      <c r="D1172" s="469"/>
      <c r="E1172" s="332"/>
      <c r="F1172" s="442"/>
    </row>
    <row r="1173" spans="4:6" ht="12.75">
      <c r="D1173" s="469"/>
      <c r="E1173" s="332"/>
      <c r="F1173" s="442"/>
    </row>
    <row r="1174" spans="4:6" ht="12.75">
      <c r="D1174" s="469"/>
      <c r="E1174" s="332"/>
      <c r="F1174" s="442"/>
    </row>
    <row r="1175" spans="4:6" ht="12.75">
      <c r="D1175" s="469"/>
      <c r="E1175" s="332"/>
      <c r="F1175" s="442"/>
    </row>
    <row r="1176" spans="4:6" ht="12.75">
      <c r="D1176" s="469"/>
      <c r="E1176" s="332"/>
      <c r="F1176" s="442"/>
    </row>
    <row r="1177" spans="4:6" ht="12.75">
      <c r="D1177" s="469"/>
      <c r="E1177" s="332"/>
      <c r="F1177" s="442"/>
    </row>
    <row r="1178" spans="4:6" ht="12.75">
      <c r="D1178" s="469"/>
      <c r="E1178" s="332"/>
      <c r="F1178" s="442"/>
    </row>
    <row r="1179" spans="4:6" ht="12.75">
      <c r="D1179" s="469"/>
      <c r="E1179" s="332"/>
      <c r="F1179" s="442"/>
    </row>
    <row r="1180" spans="4:6" ht="12.75">
      <c r="D1180" s="469"/>
      <c r="E1180" s="332"/>
      <c r="F1180" s="442"/>
    </row>
    <row r="1181" spans="4:6" ht="12.75">
      <c r="D1181" s="469"/>
      <c r="E1181" s="332"/>
      <c r="F1181" s="442"/>
    </row>
    <row r="1182" spans="4:6" ht="12.75">
      <c r="D1182" s="469"/>
      <c r="E1182" s="332"/>
      <c r="F1182" s="442"/>
    </row>
    <row r="1183" spans="4:6" ht="12.75">
      <c r="D1183" s="469"/>
      <c r="E1183" s="332"/>
      <c r="F1183" s="442"/>
    </row>
    <row r="1184" spans="4:6" ht="12.75">
      <c r="D1184" s="469"/>
      <c r="E1184" s="332"/>
      <c r="F1184" s="442"/>
    </row>
    <row r="1185" spans="4:6" ht="12.75">
      <c r="D1185" s="469"/>
      <c r="E1185" s="332"/>
      <c r="F1185" s="442"/>
    </row>
    <row r="1186" spans="4:6" ht="12.75">
      <c r="D1186" s="469"/>
      <c r="E1186" s="332"/>
      <c r="F1186" s="442"/>
    </row>
    <row r="1187" spans="4:6" ht="12.75">
      <c r="D1187" s="469"/>
      <c r="E1187" s="332"/>
      <c r="F1187" s="442"/>
    </row>
    <row r="1188" spans="4:6" ht="12.75">
      <c r="D1188" s="469"/>
      <c r="E1188" s="332"/>
      <c r="F1188" s="442"/>
    </row>
    <row r="1189" spans="4:6" ht="12.75">
      <c r="D1189" s="469"/>
      <c r="E1189" s="332"/>
      <c r="F1189" s="442"/>
    </row>
    <row r="1190" spans="4:6" ht="12.75">
      <c r="D1190" s="469"/>
      <c r="E1190" s="332"/>
      <c r="F1190" s="442"/>
    </row>
    <row r="1191" spans="4:6" ht="12.75">
      <c r="D1191" s="469"/>
      <c r="E1191" s="332"/>
      <c r="F1191" s="442"/>
    </row>
    <row r="1192" spans="4:6" ht="12.75">
      <c r="D1192" s="469"/>
      <c r="E1192" s="332"/>
      <c r="F1192" s="442"/>
    </row>
    <row r="1193" spans="4:6" ht="12.75">
      <c r="D1193" s="469"/>
      <c r="E1193" s="332"/>
      <c r="F1193" s="442"/>
    </row>
    <row r="1194" spans="4:6" ht="12.75">
      <c r="D1194" s="469"/>
      <c r="E1194" s="332"/>
      <c r="F1194" s="442"/>
    </row>
    <row r="1195" spans="4:6" ht="12.75">
      <c r="D1195" s="469"/>
      <c r="E1195" s="332"/>
      <c r="F1195" s="442"/>
    </row>
    <row r="1196" spans="4:6" ht="12.75">
      <c r="D1196" s="469"/>
      <c r="E1196" s="332"/>
      <c r="F1196" s="442"/>
    </row>
    <row r="1197" spans="4:6" ht="12.75">
      <c r="D1197" s="469"/>
      <c r="E1197" s="332"/>
      <c r="F1197" s="442"/>
    </row>
    <row r="1198" spans="4:6" ht="12.75">
      <c r="D1198" s="469"/>
      <c r="E1198" s="332"/>
      <c r="F1198" s="442"/>
    </row>
    <row r="1199" spans="4:6" ht="12.75">
      <c r="D1199" s="469"/>
      <c r="E1199" s="332"/>
      <c r="F1199" s="442"/>
    </row>
    <row r="1200" spans="4:6" ht="12.75">
      <c r="D1200" s="469"/>
      <c r="E1200" s="332"/>
      <c r="F1200" s="442"/>
    </row>
    <row r="1201" spans="4:6" ht="12.75">
      <c r="D1201" s="469"/>
      <c r="E1201" s="332"/>
      <c r="F1201" s="442"/>
    </row>
    <row r="1202" spans="4:6" ht="12.75">
      <c r="D1202" s="469"/>
      <c r="E1202" s="332"/>
      <c r="F1202" s="442"/>
    </row>
    <row r="1203" spans="4:6" ht="12.75">
      <c r="D1203" s="469"/>
      <c r="E1203" s="332"/>
      <c r="F1203" s="442"/>
    </row>
    <row r="1204" spans="4:6" ht="12.75">
      <c r="D1204" s="469"/>
      <c r="E1204" s="332"/>
      <c r="F1204" s="442"/>
    </row>
    <row r="1205" spans="4:6" ht="12.75">
      <c r="D1205" s="469"/>
      <c r="E1205" s="332"/>
      <c r="F1205" s="442"/>
    </row>
    <row r="1206" spans="4:6" ht="12.75">
      <c r="D1206" s="469"/>
      <c r="E1206" s="332"/>
      <c r="F1206" s="442"/>
    </row>
    <row r="1207" spans="4:6" ht="12.75">
      <c r="D1207" s="469"/>
      <c r="E1207" s="332"/>
      <c r="F1207" s="442"/>
    </row>
    <row r="1208" spans="4:6" ht="12.75">
      <c r="D1208" s="469"/>
      <c r="E1208" s="332"/>
      <c r="F1208" s="442"/>
    </row>
    <row r="1209" spans="4:6" ht="12.75">
      <c r="D1209" s="469"/>
      <c r="E1209" s="332"/>
      <c r="F1209" s="442"/>
    </row>
    <row r="1210" spans="4:6" ht="12.75">
      <c r="D1210" s="469"/>
      <c r="E1210" s="332"/>
      <c r="F1210" s="442"/>
    </row>
    <row r="1211" spans="4:6" ht="12.75">
      <c r="D1211" s="469"/>
      <c r="E1211" s="332"/>
      <c r="F1211" s="442"/>
    </row>
    <row r="1212" spans="4:6" ht="12.75">
      <c r="D1212" s="469"/>
      <c r="E1212" s="332"/>
      <c r="F1212" s="442"/>
    </row>
    <row r="1213" spans="4:6" ht="12.75">
      <c r="D1213" s="469"/>
      <c r="E1213" s="332"/>
      <c r="F1213" s="442"/>
    </row>
    <row r="1214" spans="4:6" ht="12.75">
      <c r="D1214" s="469"/>
      <c r="E1214" s="332"/>
      <c r="F1214" s="442"/>
    </row>
    <row r="1215" spans="4:6" ht="12.75">
      <c r="D1215" s="469"/>
      <c r="E1215" s="332"/>
      <c r="F1215" s="442"/>
    </row>
    <row r="1216" spans="4:6" ht="12.75">
      <c r="D1216" s="469"/>
      <c r="E1216" s="332"/>
      <c r="F1216" s="442"/>
    </row>
    <row r="1217" spans="4:6" ht="12.75">
      <c r="D1217" s="469"/>
      <c r="E1217" s="332"/>
      <c r="F1217" s="442"/>
    </row>
    <row r="1218" spans="4:6" ht="12.75">
      <c r="D1218" s="469"/>
      <c r="E1218" s="332"/>
      <c r="F1218" s="442"/>
    </row>
    <row r="1219" spans="4:6" ht="12.75">
      <c r="D1219" s="469"/>
      <c r="E1219" s="332"/>
      <c r="F1219" s="442"/>
    </row>
    <row r="1220" spans="4:6" ht="12.75">
      <c r="D1220" s="469"/>
      <c r="E1220" s="332"/>
      <c r="F1220" s="442"/>
    </row>
    <row r="1221" spans="4:6" ht="12.75">
      <c r="D1221" s="469"/>
      <c r="E1221" s="332"/>
      <c r="F1221" s="442"/>
    </row>
    <row r="1222" spans="4:6" ht="12.75">
      <c r="D1222" s="469"/>
      <c r="E1222" s="332"/>
      <c r="F1222" s="442"/>
    </row>
    <row r="1223" spans="4:6" ht="12.75">
      <c r="D1223" s="469"/>
      <c r="E1223" s="332"/>
      <c r="F1223" s="442"/>
    </row>
    <row r="1224" spans="4:6" ht="12.75">
      <c r="D1224" s="469"/>
      <c r="E1224" s="332"/>
      <c r="F1224" s="442"/>
    </row>
    <row r="1225" spans="4:6" ht="12.75">
      <c r="D1225" s="469"/>
      <c r="E1225" s="332"/>
      <c r="F1225" s="442"/>
    </row>
    <row r="1226" spans="4:6" ht="12.75">
      <c r="D1226" s="469"/>
      <c r="E1226" s="332"/>
      <c r="F1226" s="442"/>
    </row>
    <row r="1227" spans="4:6" ht="12.75">
      <c r="D1227" s="469"/>
      <c r="E1227" s="332"/>
      <c r="F1227" s="442"/>
    </row>
    <row r="1228" spans="4:6" ht="12.75">
      <c r="D1228" s="469"/>
      <c r="E1228" s="332"/>
      <c r="F1228" s="442"/>
    </row>
    <row r="1229" spans="4:6" ht="12.75">
      <c r="D1229" s="469"/>
      <c r="E1229" s="332"/>
      <c r="F1229" s="442"/>
    </row>
    <row r="1230" spans="4:6" ht="12.75">
      <c r="D1230" s="469"/>
      <c r="E1230" s="332"/>
      <c r="F1230" s="442"/>
    </row>
    <row r="1231" spans="4:6" ht="12.75">
      <c r="D1231" s="469"/>
      <c r="E1231" s="332"/>
      <c r="F1231" s="442"/>
    </row>
    <row r="1232" spans="4:6" ht="12.75">
      <c r="D1232" s="469"/>
      <c r="E1232" s="332"/>
      <c r="F1232" s="442"/>
    </row>
    <row r="1233" spans="4:6" ht="12.75">
      <c r="D1233" s="469"/>
      <c r="E1233" s="332"/>
      <c r="F1233" s="442"/>
    </row>
    <row r="1234" spans="4:6" ht="12.75">
      <c r="D1234" s="469"/>
      <c r="E1234" s="332"/>
      <c r="F1234" s="442"/>
    </row>
    <row r="1235" spans="4:6" ht="12.75">
      <c r="D1235" s="469"/>
      <c r="E1235" s="332"/>
      <c r="F1235" s="442"/>
    </row>
    <row r="1236" spans="4:6" ht="12.75">
      <c r="D1236" s="469"/>
      <c r="E1236" s="332"/>
      <c r="F1236" s="442"/>
    </row>
    <row r="1237" spans="4:6" ht="12.75">
      <c r="D1237" s="469"/>
      <c r="E1237" s="332"/>
      <c r="F1237" s="442"/>
    </row>
    <row r="1238" spans="4:6" ht="12.75">
      <c r="D1238" s="469"/>
      <c r="E1238" s="332"/>
      <c r="F1238" s="442"/>
    </row>
    <row r="1239" spans="4:6" ht="12.75">
      <c r="D1239" s="469"/>
      <c r="E1239" s="332"/>
      <c r="F1239" s="442"/>
    </row>
    <row r="1240" spans="4:6" ht="12.75">
      <c r="D1240" s="469"/>
      <c r="E1240" s="332"/>
      <c r="F1240" s="442"/>
    </row>
    <row r="1241" spans="4:6" ht="12.75">
      <c r="D1241" s="469"/>
      <c r="E1241" s="332"/>
      <c r="F1241" s="442"/>
    </row>
    <row r="1242" spans="4:6" ht="12.75">
      <c r="D1242" s="469"/>
      <c r="E1242" s="332"/>
      <c r="F1242" s="442"/>
    </row>
    <row r="1243" spans="4:6" ht="12.75">
      <c r="D1243" s="469"/>
      <c r="E1243" s="332"/>
      <c r="F1243" s="442"/>
    </row>
    <row r="1244" spans="4:6" ht="12.75">
      <c r="D1244" s="469"/>
      <c r="E1244" s="332"/>
      <c r="F1244" s="442"/>
    </row>
    <row r="1245" spans="4:6" ht="12.75">
      <c r="D1245" s="469"/>
      <c r="E1245" s="332"/>
      <c r="F1245" s="442"/>
    </row>
    <row r="1246" spans="4:6" ht="12.75">
      <c r="D1246" s="469"/>
      <c r="E1246" s="332"/>
      <c r="F1246" s="442"/>
    </row>
    <row r="1247" spans="4:6" ht="12.75">
      <c r="D1247" s="469"/>
      <c r="E1247" s="332"/>
      <c r="F1247" s="442"/>
    </row>
    <row r="1248" spans="4:6" ht="12.75">
      <c r="D1248" s="469"/>
      <c r="E1248" s="332"/>
      <c r="F1248" s="442"/>
    </row>
    <row r="1249" spans="4:6" ht="12.75">
      <c r="D1249" s="469"/>
      <c r="E1249" s="332"/>
      <c r="F1249" s="442"/>
    </row>
    <row r="1250" spans="4:6" ht="12.75">
      <c r="D1250" s="469"/>
      <c r="E1250" s="332"/>
      <c r="F1250" s="442"/>
    </row>
    <row r="1251" spans="4:6" ht="12.75">
      <c r="D1251" s="469"/>
      <c r="E1251" s="332"/>
      <c r="F1251" s="442"/>
    </row>
    <row r="1252" spans="4:6" ht="12.75">
      <c r="D1252" s="469"/>
      <c r="E1252" s="332"/>
      <c r="F1252" s="442"/>
    </row>
    <row r="1253" spans="4:6" ht="12.75">
      <c r="D1253" s="469"/>
      <c r="E1253" s="332"/>
      <c r="F1253" s="442"/>
    </row>
    <row r="1254" spans="4:6" ht="12.75">
      <c r="D1254" s="469"/>
      <c r="E1254" s="332"/>
      <c r="F1254" s="442"/>
    </row>
    <row r="1255" spans="4:6" ht="12.75">
      <c r="D1255" s="469"/>
      <c r="E1255" s="332"/>
      <c r="F1255" s="442"/>
    </row>
    <row r="1256" spans="4:6" ht="12.75">
      <c r="D1256" s="469"/>
      <c r="E1256" s="332"/>
      <c r="F1256" s="442"/>
    </row>
    <row r="1257" spans="4:6" ht="12.75">
      <c r="D1257" s="469"/>
      <c r="E1257" s="332"/>
      <c r="F1257" s="442"/>
    </row>
    <row r="1258" spans="4:6" ht="12.75">
      <c r="D1258" s="469"/>
      <c r="E1258" s="332"/>
      <c r="F1258" s="442"/>
    </row>
    <row r="1259" spans="4:6" ht="12.75">
      <c r="D1259" s="469"/>
      <c r="E1259" s="332"/>
      <c r="F1259" s="442"/>
    </row>
    <row r="1260" spans="4:6" ht="12.75">
      <c r="D1260" s="469"/>
      <c r="E1260" s="332"/>
      <c r="F1260" s="442"/>
    </row>
    <row r="1261" spans="4:6" ht="12.75">
      <c r="D1261" s="469"/>
      <c r="E1261" s="332"/>
      <c r="F1261" s="442"/>
    </row>
    <row r="1262" spans="4:6" ht="12.75">
      <c r="D1262" s="469"/>
      <c r="E1262" s="332"/>
      <c r="F1262" s="442"/>
    </row>
    <row r="1263" spans="4:6" ht="12.75">
      <c r="D1263" s="469"/>
      <c r="E1263" s="332"/>
      <c r="F1263" s="442"/>
    </row>
    <row r="1264" spans="4:6" ht="12.75">
      <c r="D1264" s="469"/>
      <c r="E1264" s="332"/>
      <c r="F1264" s="442"/>
    </row>
    <row r="1265" spans="4:6" ht="12.75">
      <c r="D1265" s="469"/>
      <c r="E1265" s="332"/>
      <c r="F1265" s="442"/>
    </row>
    <row r="1266" spans="4:6" ht="12.75">
      <c r="D1266" s="469"/>
      <c r="E1266" s="332"/>
      <c r="F1266" s="442"/>
    </row>
    <row r="1267" spans="4:6" ht="12.75">
      <c r="D1267" s="469"/>
      <c r="E1267" s="332"/>
      <c r="F1267" s="442"/>
    </row>
    <row r="1268" spans="4:6" ht="12.75">
      <c r="D1268" s="469"/>
      <c r="E1268" s="332"/>
      <c r="F1268" s="442"/>
    </row>
    <row r="1269" spans="4:6" ht="12.75">
      <c r="D1269" s="469"/>
      <c r="E1269" s="332"/>
      <c r="F1269" s="442"/>
    </row>
    <row r="1270" spans="4:6" ht="12.75">
      <c r="D1270" s="469"/>
      <c r="E1270" s="332"/>
      <c r="F1270" s="442"/>
    </row>
    <row r="1271" spans="4:6" ht="12.75">
      <c r="D1271" s="469"/>
      <c r="E1271" s="332"/>
      <c r="F1271" s="442"/>
    </row>
    <row r="1272" spans="4:6" ht="12.75">
      <c r="D1272" s="469"/>
      <c r="E1272" s="332"/>
      <c r="F1272" s="442"/>
    </row>
    <row r="1273" spans="4:6" ht="12.75">
      <c r="D1273" s="469"/>
      <c r="E1273" s="332"/>
      <c r="F1273" s="442"/>
    </row>
    <row r="1274" spans="4:6" ht="12.75">
      <c r="D1274" s="469"/>
      <c r="E1274" s="332"/>
      <c r="F1274" s="442"/>
    </row>
    <row r="1275" spans="4:6" ht="12.75">
      <c r="D1275" s="469"/>
      <c r="E1275" s="332"/>
      <c r="F1275" s="442"/>
    </row>
    <row r="1276" spans="4:6" ht="12.75">
      <c r="D1276" s="469"/>
      <c r="E1276" s="332"/>
      <c r="F1276" s="442"/>
    </row>
    <row r="1277" spans="4:6" ht="12.75">
      <c r="D1277" s="469"/>
      <c r="E1277" s="332"/>
      <c r="F1277" s="442"/>
    </row>
    <row r="1278" spans="4:6" ht="12.75">
      <c r="D1278" s="469"/>
      <c r="E1278" s="332"/>
      <c r="F1278" s="442"/>
    </row>
    <row r="1279" spans="4:6" ht="12.75">
      <c r="D1279" s="469"/>
      <c r="E1279" s="332"/>
      <c r="F1279" s="442"/>
    </row>
    <row r="1280" spans="4:6" ht="12.75">
      <c r="D1280" s="469"/>
      <c r="E1280" s="332"/>
      <c r="F1280" s="442"/>
    </row>
    <row r="1281" spans="4:6" ht="12.75">
      <c r="D1281" s="469"/>
      <c r="E1281" s="332"/>
      <c r="F1281" s="442"/>
    </row>
    <row r="1282" spans="4:6" ht="12.75">
      <c r="D1282" s="469"/>
      <c r="E1282" s="332"/>
      <c r="F1282" s="442"/>
    </row>
    <row r="1283" spans="4:6" ht="12.75">
      <c r="D1283" s="469"/>
      <c r="E1283" s="332"/>
      <c r="F1283" s="442"/>
    </row>
    <row r="1284" spans="4:6" ht="12.75">
      <c r="D1284" s="469"/>
      <c r="E1284" s="332"/>
      <c r="F1284" s="442"/>
    </row>
    <row r="1285" spans="4:6" ht="12.75">
      <c r="D1285" s="469"/>
      <c r="E1285" s="332"/>
      <c r="F1285" s="442"/>
    </row>
    <row r="1286" spans="4:6" ht="12.75">
      <c r="D1286" s="469"/>
      <c r="E1286" s="332"/>
      <c r="F1286" s="442"/>
    </row>
    <row r="1287" spans="4:6" ht="12.75">
      <c r="D1287" s="469"/>
      <c r="E1287" s="332"/>
      <c r="F1287" s="442"/>
    </row>
    <row r="1288" spans="4:6" ht="12.75">
      <c r="D1288" s="469"/>
      <c r="E1288" s="332"/>
      <c r="F1288" s="442"/>
    </row>
    <row r="1289" spans="4:6" ht="12.75">
      <c r="D1289" s="469"/>
      <c r="E1289" s="332"/>
      <c r="F1289" s="442"/>
    </row>
    <row r="1290" spans="4:6" ht="12.75">
      <c r="D1290" s="469"/>
      <c r="E1290" s="332"/>
      <c r="F1290" s="442"/>
    </row>
    <row r="1291" spans="4:6" ht="12.75">
      <c r="D1291" s="469"/>
      <c r="E1291" s="332"/>
      <c r="F1291" s="442"/>
    </row>
    <row r="1292" spans="4:6" ht="12.75">
      <c r="D1292" s="469"/>
      <c r="E1292" s="332"/>
      <c r="F1292" s="442"/>
    </row>
    <row r="1293" spans="4:6" ht="12.75">
      <c r="D1293" s="469"/>
      <c r="E1293" s="332"/>
      <c r="F1293" s="442"/>
    </row>
    <row r="1294" spans="4:6" ht="12.75">
      <c r="D1294" s="469"/>
      <c r="E1294" s="332"/>
      <c r="F1294" s="442"/>
    </row>
    <row r="1295" spans="4:6" ht="12.75">
      <c r="D1295" s="469"/>
      <c r="E1295" s="332"/>
      <c r="F1295" s="442"/>
    </row>
    <row r="1296" spans="4:6" ht="12.75">
      <c r="D1296" s="469"/>
      <c r="E1296" s="332"/>
      <c r="F1296" s="442"/>
    </row>
    <row r="1297" spans="4:6" ht="12.75">
      <c r="D1297" s="469"/>
      <c r="E1297" s="332"/>
      <c r="F1297" s="442"/>
    </row>
    <row r="1298" spans="4:6" ht="12.75">
      <c r="D1298" s="469"/>
      <c r="E1298" s="332"/>
      <c r="F1298" s="442"/>
    </row>
    <row r="1299" spans="4:6" ht="12.75">
      <c r="D1299" s="469"/>
      <c r="E1299" s="332"/>
      <c r="F1299" s="442"/>
    </row>
    <row r="1300" spans="4:6" ht="12.75">
      <c r="D1300" s="469"/>
      <c r="E1300" s="332"/>
      <c r="F1300" s="442"/>
    </row>
    <row r="1301" spans="4:6" ht="12.75">
      <c r="D1301" s="469"/>
      <c r="E1301" s="332"/>
      <c r="F1301" s="442"/>
    </row>
    <row r="1302" spans="4:6" ht="12.75">
      <c r="D1302" s="469"/>
      <c r="E1302" s="332"/>
      <c r="F1302" s="442"/>
    </row>
    <row r="1303" spans="4:6" ht="12.75">
      <c r="D1303" s="469"/>
      <c r="E1303" s="332"/>
      <c r="F1303" s="442"/>
    </row>
    <row r="1304" spans="4:6" ht="12.75">
      <c r="D1304" s="469"/>
      <c r="E1304" s="332"/>
      <c r="F1304" s="442"/>
    </row>
    <row r="1305" spans="4:6" ht="12.75">
      <c r="D1305" s="469"/>
      <c r="E1305" s="332"/>
      <c r="F1305" s="442"/>
    </row>
    <row r="1306" spans="4:6" ht="12.75">
      <c r="D1306" s="469"/>
      <c r="E1306" s="332"/>
      <c r="F1306" s="442"/>
    </row>
    <row r="1307" spans="4:6" ht="12.75">
      <c r="D1307" s="469"/>
      <c r="E1307" s="332"/>
      <c r="F1307" s="442"/>
    </row>
    <row r="1308" spans="4:6" ht="12.75">
      <c r="D1308" s="469"/>
      <c r="E1308" s="332"/>
      <c r="F1308" s="442"/>
    </row>
    <row r="1309" spans="4:6" ht="12.75">
      <c r="D1309" s="469"/>
      <c r="E1309" s="332"/>
      <c r="F1309" s="442"/>
    </row>
    <row r="1310" spans="4:6" ht="12.75">
      <c r="D1310" s="469"/>
      <c r="E1310" s="332"/>
      <c r="F1310" s="442"/>
    </row>
    <row r="1311" spans="4:6" ht="12.75">
      <c r="D1311" s="469"/>
      <c r="E1311" s="332"/>
      <c r="F1311" s="442"/>
    </row>
    <row r="1312" spans="4:6" ht="12.75">
      <c r="D1312" s="469"/>
      <c r="E1312" s="332"/>
      <c r="F1312" s="442"/>
    </row>
    <row r="1313" spans="4:6" ht="12.75">
      <c r="D1313" s="469"/>
      <c r="E1313" s="332"/>
      <c r="F1313" s="442"/>
    </row>
    <row r="1314" spans="4:6" ht="12.75">
      <c r="D1314" s="469"/>
      <c r="E1314" s="332"/>
      <c r="F1314" s="442"/>
    </row>
    <row r="1315" spans="4:6" ht="12.75">
      <c r="D1315" s="469"/>
      <c r="E1315" s="332"/>
      <c r="F1315" s="442"/>
    </row>
    <row r="1316" spans="4:6" ht="12.75">
      <c r="D1316" s="469"/>
      <c r="E1316" s="332"/>
      <c r="F1316" s="442"/>
    </row>
    <row r="1317" spans="4:6" ht="12.75">
      <c r="D1317" s="469"/>
      <c r="E1317" s="332"/>
      <c r="F1317" s="442"/>
    </row>
    <row r="1318" spans="4:6" ht="12.75">
      <c r="D1318" s="469"/>
      <c r="E1318" s="332"/>
      <c r="F1318" s="442"/>
    </row>
    <row r="1319" spans="4:6" ht="12.75">
      <c r="D1319" s="469"/>
      <c r="E1319" s="332"/>
      <c r="F1319" s="442"/>
    </row>
    <row r="1320" spans="4:6" ht="12.75">
      <c r="D1320" s="469"/>
      <c r="E1320" s="332"/>
      <c r="F1320" s="442"/>
    </row>
    <row r="1321" spans="4:6" ht="12.75">
      <c r="D1321" s="469"/>
      <c r="E1321" s="332"/>
      <c r="F1321" s="442"/>
    </row>
    <row r="1322" spans="4:6" ht="12.75">
      <c r="D1322" s="469"/>
      <c r="E1322" s="332"/>
      <c r="F1322" s="442"/>
    </row>
    <row r="1323" spans="4:6" ht="12.75">
      <c r="D1323" s="469"/>
      <c r="E1323" s="332"/>
      <c r="F1323" s="442"/>
    </row>
    <row r="1324" spans="4:6" ht="12.75">
      <c r="D1324" s="469"/>
      <c r="E1324" s="332"/>
      <c r="F1324" s="442"/>
    </row>
    <row r="1325" spans="4:6" ht="12.75">
      <c r="D1325" s="469"/>
      <c r="E1325" s="332"/>
      <c r="F1325" s="442"/>
    </row>
    <row r="1326" spans="4:6" ht="12.75">
      <c r="D1326" s="469"/>
      <c r="E1326" s="332"/>
      <c r="F1326" s="442"/>
    </row>
    <row r="1327" spans="4:6" ht="12.75">
      <c r="D1327" s="469"/>
      <c r="E1327" s="332"/>
      <c r="F1327" s="442"/>
    </row>
    <row r="1328" spans="4:6" ht="12.75">
      <c r="D1328" s="469"/>
      <c r="E1328" s="332"/>
      <c r="F1328" s="442"/>
    </row>
    <row r="1329" spans="4:6" ht="12.75">
      <c r="D1329" s="469"/>
      <c r="E1329" s="332"/>
      <c r="F1329" s="442"/>
    </row>
    <row r="1330" spans="4:6" ht="12.75">
      <c r="D1330" s="469"/>
      <c r="E1330" s="332"/>
      <c r="F1330" s="442"/>
    </row>
    <row r="1331" spans="4:6" ht="12.75">
      <c r="D1331" s="469"/>
      <c r="E1331" s="332"/>
      <c r="F1331" s="442"/>
    </row>
    <row r="1332" spans="4:6" ht="12.75">
      <c r="D1332" s="469"/>
      <c r="E1332" s="332"/>
      <c r="F1332" s="442"/>
    </row>
    <row r="1333" spans="4:6" ht="12.75">
      <c r="D1333" s="469"/>
      <c r="E1333" s="332"/>
      <c r="F1333" s="442"/>
    </row>
    <row r="1334" spans="4:6" ht="12.75">
      <c r="D1334" s="469"/>
      <c r="E1334" s="332"/>
      <c r="F1334" s="442"/>
    </row>
    <row r="1335" spans="4:6" ht="12.75">
      <c r="D1335" s="469"/>
      <c r="E1335" s="332"/>
      <c r="F1335" s="442"/>
    </row>
    <row r="1336" spans="4:6" ht="12.75">
      <c r="D1336" s="469"/>
      <c r="E1336" s="332"/>
      <c r="F1336" s="442"/>
    </row>
    <row r="1337" spans="4:6" ht="12.75">
      <c r="D1337" s="469"/>
      <c r="E1337" s="332"/>
      <c r="F1337" s="442"/>
    </row>
    <row r="1338" spans="4:6" ht="12.75">
      <c r="D1338" s="469"/>
      <c r="E1338" s="332"/>
      <c r="F1338" s="442"/>
    </row>
    <row r="1339" spans="4:6" ht="12.75">
      <c r="D1339" s="469"/>
      <c r="E1339" s="332"/>
      <c r="F1339" s="442"/>
    </row>
    <row r="1340" spans="4:6" ht="12.75">
      <c r="D1340" s="469"/>
      <c r="E1340" s="332"/>
      <c r="F1340" s="442"/>
    </row>
    <row r="1341" spans="4:6" ht="12.75">
      <c r="D1341" s="469"/>
      <c r="E1341" s="332"/>
      <c r="F1341" s="442"/>
    </row>
    <row r="1342" spans="4:6" ht="12.75">
      <c r="D1342" s="469"/>
      <c r="E1342" s="332"/>
      <c r="F1342" s="442"/>
    </row>
    <row r="1343" spans="4:6" ht="12.75">
      <c r="D1343" s="469"/>
      <c r="E1343" s="332"/>
      <c r="F1343" s="442"/>
    </row>
    <row r="1344" spans="4:6" ht="12.75">
      <c r="D1344" s="469"/>
      <c r="E1344" s="332"/>
      <c r="F1344" s="442"/>
    </row>
    <row r="1345" spans="4:6" ht="12.75">
      <c r="D1345" s="469"/>
      <c r="E1345" s="332"/>
      <c r="F1345" s="442"/>
    </row>
    <row r="1346" spans="4:6" ht="12.75">
      <c r="D1346" s="469"/>
      <c r="E1346" s="332"/>
      <c r="F1346" s="442"/>
    </row>
    <row r="1347" spans="4:6" ht="12.75">
      <c r="D1347" s="469"/>
      <c r="E1347" s="332"/>
      <c r="F1347" s="442"/>
    </row>
    <row r="1348" spans="4:6" ht="12.75">
      <c r="D1348" s="469"/>
      <c r="E1348" s="332"/>
      <c r="F1348" s="442"/>
    </row>
    <row r="1349" spans="4:6" ht="12.75">
      <c r="D1349" s="469"/>
      <c r="E1349" s="332"/>
      <c r="F1349" s="442"/>
    </row>
    <row r="1350" spans="4:6" ht="12.75">
      <c r="D1350" s="469"/>
      <c r="E1350" s="332"/>
      <c r="F1350" s="442"/>
    </row>
    <row r="1351" spans="4:6" ht="12.75">
      <c r="D1351" s="469"/>
      <c r="E1351" s="332"/>
      <c r="F1351" s="442"/>
    </row>
    <row r="1352" spans="4:6" ht="12.75">
      <c r="D1352" s="469"/>
      <c r="E1352" s="332"/>
      <c r="F1352" s="442"/>
    </row>
    <row r="1353" spans="4:6" ht="12.75">
      <c r="D1353" s="469"/>
      <c r="E1353" s="332"/>
      <c r="F1353" s="442"/>
    </row>
    <row r="1354" spans="4:6" ht="12.75">
      <c r="D1354" s="469"/>
      <c r="E1354" s="332"/>
      <c r="F1354" s="442"/>
    </row>
    <row r="1355" spans="4:6" ht="12.75">
      <c r="D1355" s="469"/>
      <c r="E1355" s="332"/>
      <c r="F1355" s="442"/>
    </row>
    <row r="1356" spans="4:6" ht="12.75">
      <c r="D1356" s="469"/>
      <c r="E1356" s="332"/>
      <c r="F1356" s="442"/>
    </row>
    <row r="1357" spans="4:6" ht="12.75">
      <c r="D1357" s="469"/>
      <c r="E1357" s="332"/>
      <c r="F1357" s="442"/>
    </row>
    <row r="1358" spans="4:6" ht="12.75">
      <c r="D1358" s="469"/>
      <c r="E1358" s="332"/>
      <c r="F1358" s="442"/>
    </row>
    <row r="1359" spans="4:6" ht="12.75">
      <c r="D1359" s="469"/>
      <c r="E1359" s="332"/>
      <c r="F1359" s="442"/>
    </row>
    <row r="1360" spans="4:6" ht="12.75">
      <c r="D1360" s="469"/>
      <c r="E1360" s="332"/>
      <c r="F1360" s="442"/>
    </row>
    <row r="1361" spans="4:6" ht="12.75">
      <c r="D1361" s="469"/>
      <c r="E1361" s="332"/>
      <c r="F1361" s="442"/>
    </row>
    <row r="1362" spans="4:6" ht="12.75">
      <c r="D1362" s="469"/>
      <c r="E1362" s="332"/>
      <c r="F1362" s="442"/>
    </row>
    <row r="1363" spans="4:6" ht="12.75">
      <c r="D1363" s="469"/>
      <c r="E1363" s="332"/>
      <c r="F1363" s="442"/>
    </row>
    <row r="1364" spans="4:6" ht="12.75">
      <c r="D1364" s="469"/>
      <c r="E1364" s="332"/>
      <c r="F1364" s="442"/>
    </row>
    <row r="1365" spans="4:6" ht="12.75">
      <c r="D1365" s="469"/>
      <c r="E1365" s="332"/>
      <c r="F1365" s="442"/>
    </row>
    <row r="1366" spans="4:6" ht="12.75">
      <c r="D1366" s="469"/>
      <c r="E1366" s="332"/>
      <c r="F1366" s="442"/>
    </row>
    <row r="1367" spans="4:6" ht="12.75">
      <c r="D1367" s="469"/>
      <c r="E1367" s="332"/>
      <c r="F1367" s="442"/>
    </row>
    <row r="1368" spans="4:6" ht="12.75">
      <c r="D1368" s="469"/>
      <c r="E1368" s="332"/>
      <c r="F1368" s="442"/>
    </row>
    <row r="1369" spans="4:6" ht="12.75">
      <c r="D1369" s="469"/>
      <c r="E1369" s="332"/>
      <c r="F1369" s="442"/>
    </row>
    <row r="1370" spans="4:6" ht="12.75">
      <c r="D1370" s="469"/>
      <c r="E1370" s="332"/>
      <c r="F1370" s="442"/>
    </row>
    <row r="1371" spans="4:6" ht="12.75">
      <c r="D1371" s="469"/>
      <c r="E1371" s="332"/>
      <c r="F1371" s="442"/>
    </row>
    <row r="1372" spans="4:6" ht="12.75">
      <c r="D1372" s="469"/>
      <c r="E1372" s="332"/>
      <c r="F1372" s="442"/>
    </row>
    <row r="1373" spans="4:6" ht="12.75">
      <c r="D1373" s="469"/>
      <c r="E1373" s="332"/>
      <c r="F1373" s="442"/>
    </row>
    <row r="1374" spans="4:6" ht="12.75">
      <c r="D1374" s="469"/>
      <c r="E1374" s="332"/>
      <c r="F1374" s="442"/>
    </row>
    <row r="1375" spans="4:6" ht="12.75">
      <c r="D1375" s="469"/>
      <c r="E1375" s="332"/>
      <c r="F1375" s="442"/>
    </row>
    <row r="1376" spans="4:6" ht="12.75">
      <c r="D1376" s="469"/>
      <c r="E1376" s="332"/>
      <c r="F1376" s="442"/>
    </row>
    <row r="1377" spans="4:6" ht="12.75">
      <c r="D1377" s="469"/>
      <c r="E1377" s="332"/>
      <c r="F1377" s="442"/>
    </row>
    <row r="1378" spans="4:6" ht="12.75">
      <c r="D1378" s="469"/>
      <c r="E1378" s="332"/>
      <c r="F1378" s="442"/>
    </row>
    <row r="1379" spans="4:6" ht="12.75">
      <c r="D1379" s="469"/>
      <c r="E1379" s="332"/>
      <c r="F1379" s="442"/>
    </row>
    <row r="1380" spans="4:6" ht="12.75">
      <c r="D1380" s="469"/>
      <c r="E1380" s="332"/>
      <c r="F1380" s="442"/>
    </row>
    <row r="1381" spans="4:6" ht="12.75">
      <c r="D1381" s="469"/>
      <c r="E1381" s="332"/>
      <c r="F1381" s="442"/>
    </row>
    <row r="1382" spans="4:6" ht="12.75">
      <c r="D1382" s="469"/>
      <c r="E1382" s="332"/>
      <c r="F1382" s="442"/>
    </row>
    <row r="1383" spans="4:6" ht="12.75">
      <c r="D1383" s="469"/>
      <c r="E1383" s="332"/>
      <c r="F1383" s="442"/>
    </row>
    <row r="1384" spans="4:6" ht="12.75">
      <c r="D1384" s="469"/>
      <c r="E1384" s="332"/>
      <c r="F1384" s="442"/>
    </row>
    <row r="1385" spans="4:6" ht="12.75">
      <c r="D1385" s="469"/>
      <c r="E1385" s="332"/>
      <c r="F1385" s="442"/>
    </row>
    <row r="1386" spans="4:6" ht="12.75">
      <c r="D1386" s="469"/>
      <c r="E1386" s="332"/>
      <c r="F1386" s="442"/>
    </row>
    <row r="1387" spans="4:6" ht="12.75">
      <c r="D1387" s="469"/>
      <c r="E1387" s="332"/>
      <c r="F1387" s="442"/>
    </row>
    <row r="1388" spans="4:6" ht="12.75">
      <c r="D1388" s="469"/>
      <c r="E1388" s="332"/>
      <c r="F1388" s="442"/>
    </row>
    <row r="1389" spans="4:6" ht="12.75">
      <c r="D1389" s="469"/>
      <c r="E1389" s="332"/>
      <c r="F1389" s="442"/>
    </row>
    <row r="1390" spans="4:6" ht="12.75">
      <c r="D1390" s="469"/>
      <c r="E1390" s="332"/>
      <c r="F1390" s="442"/>
    </row>
    <row r="1391" spans="4:6" ht="12.75">
      <c r="D1391" s="469"/>
      <c r="E1391" s="332"/>
      <c r="F1391" s="442"/>
    </row>
    <row r="1392" spans="4:6" ht="12.75">
      <c r="D1392" s="469"/>
      <c r="E1392" s="332"/>
      <c r="F1392" s="442"/>
    </row>
    <row r="1393" spans="4:6" ht="12.75">
      <c r="D1393" s="469"/>
      <c r="E1393" s="332"/>
      <c r="F1393" s="442"/>
    </row>
    <row r="1394" spans="4:6" ht="12.75">
      <c r="D1394" s="469"/>
      <c r="E1394" s="332"/>
      <c r="F1394" s="442"/>
    </row>
    <row r="1395" spans="4:6" ht="12.75">
      <c r="D1395" s="469"/>
      <c r="E1395" s="332"/>
      <c r="F1395" s="442"/>
    </row>
    <row r="1396" spans="4:6" ht="12.75">
      <c r="D1396" s="469"/>
      <c r="E1396" s="332"/>
      <c r="F1396" s="442"/>
    </row>
    <row r="1397" spans="4:6" ht="12.75">
      <c r="D1397" s="469"/>
      <c r="E1397" s="332"/>
      <c r="F1397" s="442"/>
    </row>
    <row r="1398" spans="4:6" ht="12.75">
      <c r="D1398" s="469"/>
      <c r="E1398" s="332"/>
      <c r="F1398" s="442"/>
    </row>
    <row r="1399" spans="4:6" ht="12.75">
      <c r="D1399" s="469"/>
      <c r="E1399" s="332"/>
      <c r="F1399" s="442"/>
    </row>
    <row r="1400" spans="4:6" ht="12.75">
      <c r="D1400" s="469"/>
      <c r="E1400" s="332"/>
      <c r="F1400" s="442"/>
    </row>
    <row r="1401" spans="4:6" ht="12.75">
      <c r="D1401" s="469"/>
      <c r="E1401" s="332"/>
      <c r="F1401" s="442"/>
    </row>
    <row r="1402" spans="4:6" ht="12.75">
      <c r="D1402" s="469"/>
      <c r="E1402" s="332"/>
      <c r="F1402" s="442"/>
    </row>
    <row r="1403" spans="4:6" ht="12.75">
      <c r="D1403" s="469"/>
      <c r="E1403" s="332"/>
      <c r="F1403" s="442"/>
    </row>
    <row r="1404" spans="4:6" ht="12.75">
      <c r="D1404" s="469"/>
      <c r="E1404" s="332"/>
      <c r="F1404" s="442"/>
    </row>
    <row r="1405" spans="4:6" ht="12.75">
      <c r="D1405" s="469"/>
      <c r="E1405" s="332"/>
      <c r="F1405" s="442"/>
    </row>
    <row r="1406" spans="4:6" ht="12.75">
      <c r="D1406" s="469"/>
      <c r="E1406" s="332"/>
      <c r="F1406" s="442"/>
    </row>
    <row r="1407" spans="4:6" ht="12.75">
      <c r="D1407" s="469"/>
      <c r="E1407" s="332"/>
      <c r="F1407" s="442"/>
    </row>
    <row r="1408" spans="4:6" ht="12.75">
      <c r="D1408" s="469"/>
      <c r="E1408" s="332"/>
      <c r="F1408" s="442"/>
    </row>
    <row r="1409" spans="4:6" ht="12.75">
      <c r="D1409" s="469"/>
      <c r="E1409" s="332"/>
      <c r="F1409" s="442"/>
    </row>
    <row r="1410" spans="4:6" ht="12.75">
      <c r="D1410" s="469"/>
      <c r="E1410" s="332"/>
      <c r="F1410" s="442"/>
    </row>
    <row r="1411" spans="4:6" ht="12.75">
      <c r="D1411" s="469"/>
      <c r="E1411" s="332"/>
      <c r="F1411" s="442"/>
    </row>
    <row r="1412" spans="4:6" ht="12.75">
      <c r="D1412" s="469"/>
      <c r="E1412" s="332"/>
      <c r="F1412" s="442"/>
    </row>
    <row r="1413" spans="4:6" ht="12.75">
      <c r="D1413" s="469"/>
      <c r="E1413" s="332"/>
      <c r="F1413" s="442"/>
    </row>
    <row r="1414" spans="4:6" ht="12.75">
      <c r="D1414" s="469"/>
      <c r="E1414" s="332"/>
      <c r="F1414" s="442"/>
    </row>
    <row r="1415" spans="4:6" ht="12.75">
      <c r="D1415" s="469"/>
      <c r="E1415" s="332"/>
      <c r="F1415" s="442"/>
    </row>
    <row r="1416" spans="4:6" ht="12.75">
      <c r="D1416" s="469"/>
      <c r="E1416" s="332"/>
      <c r="F1416" s="442"/>
    </row>
    <row r="1417" spans="4:6" ht="12.75">
      <c r="D1417" s="469"/>
      <c r="E1417" s="332"/>
      <c r="F1417" s="442"/>
    </row>
    <row r="1418" spans="4:6" ht="12.75">
      <c r="D1418" s="469"/>
      <c r="E1418" s="332"/>
      <c r="F1418" s="442"/>
    </row>
    <row r="1419" spans="4:6" ht="12.75">
      <c r="D1419" s="469"/>
      <c r="E1419" s="332"/>
      <c r="F1419" s="442"/>
    </row>
    <row r="1420" spans="4:6" ht="12.75">
      <c r="D1420" s="469"/>
      <c r="E1420" s="332"/>
      <c r="F1420" s="442"/>
    </row>
    <row r="1421" spans="4:6" ht="12.75">
      <c r="D1421" s="469"/>
      <c r="E1421" s="332"/>
      <c r="F1421" s="442"/>
    </row>
    <row r="1422" spans="4:6" ht="12.75">
      <c r="D1422" s="469"/>
      <c r="E1422" s="332"/>
      <c r="F1422" s="442"/>
    </row>
    <row r="1423" spans="4:6" ht="12.75">
      <c r="D1423" s="469"/>
      <c r="E1423" s="332"/>
      <c r="F1423" s="442"/>
    </row>
    <row r="1424" spans="4:6" ht="12.75">
      <c r="D1424" s="469"/>
      <c r="E1424" s="332"/>
      <c r="F1424" s="442"/>
    </row>
    <row r="1425" spans="4:6" ht="12.75">
      <c r="D1425" s="469"/>
      <c r="E1425" s="332"/>
      <c r="F1425" s="442"/>
    </row>
    <row r="1426" spans="4:6" ht="12.75">
      <c r="D1426" s="469"/>
      <c r="E1426" s="332"/>
      <c r="F1426" s="442"/>
    </row>
    <row r="1427" spans="4:6" ht="12.75">
      <c r="D1427" s="469"/>
      <c r="E1427" s="332"/>
      <c r="F1427" s="442"/>
    </row>
    <row r="1428" spans="4:6" ht="12.75">
      <c r="D1428" s="469"/>
      <c r="E1428" s="332"/>
      <c r="F1428" s="442"/>
    </row>
    <row r="1429" spans="4:6" ht="12.75">
      <c r="D1429" s="469"/>
      <c r="E1429" s="332"/>
      <c r="F1429" s="442"/>
    </row>
    <row r="1430" spans="4:6" ht="12.75">
      <c r="D1430" s="469"/>
      <c r="E1430" s="332"/>
      <c r="F1430" s="442"/>
    </row>
    <row r="1431" spans="4:6" ht="12.75">
      <c r="D1431" s="469"/>
      <c r="E1431" s="332"/>
      <c r="F1431" s="442"/>
    </row>
    <row r="1432" spans="4:6" ht="12.75">
      <c r="D1432" s="469"/>
      <c r="E1432" s="332"/>
      <c r="F1432" s="442"/>
    </row>
    <row r="1433" spans="4:6" ht="12.75">
      <c r="D1433" s="469"/>
      <c r="E1433" s="332"/>
      <c r="F1433" s="442"/>
    </row>
    <row r="1434" spans="4:6" ht="12.75">
      <c r="D1434" s="469"/>
      <c r="E1434" s="332"/>
      <c r="F1434" s="442"/>
    </row>
    <row r="1435" spans="4:6" ht="12.75">
      <c r="D1435" s="469"/>
      <c r="E1435" s="332"/>
      <c r="F1435" s="442"/>
    </row>
    <row r="1436" spans="4:6" ht="12.75">
      <c r="D1436" s="469"/>
      <c r="E1436" s="332"/>
      <c r="F1436" s="442"/>
    </row>
    <row r="1437" spans="4:6" ht="12.75">
      <c r="D1437" s="469"/>
      <c r="E1437" s="332"/>
      <c r="F1437" s="442"/>
    </row>
    <row r="1438" spans="4:6" ht="12.75">
      <c r="D1438" s="469"/>
      <c r="E1438" s="332"/>
      <c r="F1438" s="442"/>
    </row>
    <row r="1439" spans="4:6" ht="12.75">
      <c r="D1439" s="469"/>
      <c r="E1439" s="332"/>
      <c r="F1439" s="442"/>
    </row>
    <row r="1440" spans="4:6" ht="12.75">
      <c r="D1440" s="469"/>
      <c r="E1440" s="332"/>
      <c r="F1440" s="442"/>
    </row>
    <row r="1441" spans="4:6" ht="12.75">
      <c r="D1441" s="469"/>
      <c r="E1441" s="332"/>
      <c r="F1441" s="442"/>
    </row>
    <row r="1442" spans="4:6" ht="12.75">
      <c r="D1442" s="469"/>
      <c r="E1442" s="332"/>
      <c r="F1442" s="442"/>
    </row>
    <row r="1443" spans="4:6" ht="12.75">
      <c r="D1443" s="469"/>
      <c r="E1443" s="332"/>
      <c r="F1443" s="442"/>
    </row>
    <row r="1444" spans="4:6" ht="12.75">
      <c r="D1444" s="469"/>
      <c r="E1444" s="332"/>
      <c r="F1444" s="442"/>
    </row>
    <row r="1445" spans="4:6" ht="12.75">
      <c r="D1445" s="469"/>
      <c r="E1445" s="332"/>
      <c r="F1445" s="442"/>
    </row>
    <row r="1446" spans="4:6" ht="12.75">
      <c r="D1446" s="469"/>
      <c r="E1446" s="332"/>
      <c r="F1446" s="442"/>
    </row>
    <row r="1447" spans="4:6" ht="12.75">
      <c r="D1447" s="469"/>
      <c r="E1447" s="332"/>
      <c r="F1447" s="442"/>
    </row>
    <row r="1448" spans="4:6" ht="12.75">
      <c r="D1448" s="469"/>
      <c r="E1448" s="332"/>
      <c r="F1448" s="442"/>
    </row>
    <row r="1449" spans="4:6" ht="12.75">
      <c r="D1449" s="469"/>
      <c r="E1449" s="332"/>
      <c r="F1449" s="442"/>
    </row>
    <row r="1450" spans="4:6" ht="12.75">
      <c r="D1450" s="469"/>
      <c r="E1450" s="332"/>
      <c r="F1450" s="442"/>
    </row>
    <row r="1451" spans="4:6" ht="12.75">
      <c r="D1451" s="469"/>
      <c r="E1451" s="332"/>
      <c r="F1451" s="442"/>
    </row>
    <row r="1452" spans="4:6" ht="12.75">
      <c r="D1452" s="469"/>
      <c r="E1452" s="332"/>
      <c r="F1452" s="442"/>
    </row>
    <row r="1453" spans="4:6" ht="12.75">
      <c r="D1453" s="469"/>
      <c r="E1453" s="332"/>
      <c r="F1453" s="442"/>
    </row>
    <row r="1454" spans="4:6" ht="12.75">
      <c r="D1454" s="469"/>
      <c r="E1454" s="332"/>
      <c r="F1454" s="442"/>
    </row>
    <row r="1455" spans="4:6" ht="12.75">
      <c r="D1455" s="469"/>
      <c r="E1455" s="332"/>
      <c r="F1455" s="442"/>
    </row>
    <row r="1456" spans="4:6" ht="12.75">
      <c r="D1456" s="469"/>
      <c r="E1456" s="332"/>
      <c r="F1456" s="442"/>
    </row>
    <row r="1457" spans="4:6" ht="12.75">
      <c r="D1457" s="469"/>
      <c r="E1457" s="332"/>
      <c r="F1457" s="442"/>
    </row>
    <row r="1458" spans="4:6" ht="12.75">
      <c r="D1458" s="469"/>
      <c r="E1458" s="332"/>
      <c r="F1458" s="442"/>
    </row>
    <row r="1459" spans="4:6" ht="12.75">
      <c r="D1459" s="469"/>
      <c r="E1459" s="332"/>
      <c r="F1459" s="442"/>
    </row>
    <row r="1460" spans="4:6" ht="12.75">
      <c r="D1460" s="469"/>
      <c r="E1460" s="332"/>
      <c r="F1460" s="442"/>
    </row>
    <row r="1461" spans="4:6" ht="12.75">
      <c r="D1461" s="469"/>
      <c r="E1461" s="332"/>
      <c r="F1461" s="442"/>
    </row>
    <row r="1462" spans="4:6" ht="12.75">
      <c r="D1462" s="469"/>
      <c r="E1462" s="332"/>
      <c r="F1462" s="442"/>
    </row>
    <row r="1463" spans="4:6" ht="12.75">
      <c r="D1463" s="469"/>
      <c r="E1463" s="332"/>
      <c r="F1463" s="442"/>
    </row>
    <row r="1464" spans="4:6" ht="12.75">
      <c r="D1464" s="469"/>
      <c r="E1464" s="332"/>
      <c r="F1464" s="442"/>
    </row>
    <row r="1465" spans="4:6" ht="12.75">
      <c r="D1465" s="469"/>
      <c r="E1465" s="332"/>
      <c r="F1465" s="442"/>
    </row>
    <row r="1466" spans="4:6" ht="12.75">
      <c r="D1466" s="469"/>
      <c r="E1466" s="332"/>
      <c r="F1466" s="442"/>
    </row>
    <row r="1467" spans="4:6" ht="12.75">
      <c r="D1467" s="469"/>
      <c r="E1467" s="332"/>
      <c r="F1467" s="442"/>
    </row>
    <row r="1468" spans="4:6" ht="12.75">
      <c r="D1468" s="469"/>
      <c r="E1468" s="332"/>
      <c r="F1468" s="442"/>
    </row>
    <row r="1469" spans="4:6" ht="12.75">
      <c r="D1469" s="469"/>
      <c r="E1469" s="332"/>
      <c r="F1469" s="442"/>
    </row>
    <row r="1470" spans="4:6" ht="12.75">
      <c r="D1470" s="469"/>
      <c r="E1470" s="332"/>
      <c r="F1470" s="442"/>
    </row>
    <row r="1471" spans="4:6" ht="12.75">
      <c r="D1471" s="469"/>
      <c r="E1471" s="332"/>
      <c r="F1471" s="442"/>
    </row>
    <row r="1472" spans="4:6" ht="12.75">
      <c r="D1472" s="469"/>
      <c r="E1472" s="332"/>
      <c r="F1472" s="442"/>
    </row>
    <row r="1473" spans="4:6" ht="12.75">
      <c r="D1473" s="469"/>
      <c r="E1473" s="332"/>
      <c r="F1473" s="442"/>
    </row>
    <row r="1474" spans="4:6" ht="12.75">
      <c r="D1474" s="469"/>
      <c r="E1474" s="332"/>
      <c r="F1474" s="442"/>
    </row>
    <row r="1475" spans="4:6" ht="12.75">
      <c r="D1475" s="469"/>
      <c r="E1475" s="332"/>
      <c r="F1475" s="442"/>
    </row>
    <row r="1476" spans="4:6" ht="12.75">
      <c r="D1476" s="469"/>
      <c r="E1476" s="332"/>
      <c r="F1476" s="442"/>
    </row>
    <row r="1477" spans="4:6" ht="12.75">
      <c r="D1477" s="469"/>
      <c r="E1477" s="332"/>
      <c r="F1477" s="442"/>
    </row>
    <row r="1478" spans="4:6" ht="12.75">
      <c r="D1478" s="469"/>
      <c r="E1478" s="332"/>
      <c r="F1478" s="442"/>
    </row>
    <row r="1479" spans="4:6" ht="12.75">
      <c r="D1479" s="469"/>
      <c r="E1479" s="332"/>
      <c r="F1479" s="442"/>
    </row>
    <row r="1480" spans="4:6" ht="12.75">
      <c r="D1480" s="469"/>
      <c r="E1480" s="332"/>
      <c r="F1480" s="442"/>
    </row>
    <row r="1481" spans="4:6" ht="12.75">
      <c r="D1481" s="469"/>
      <c r="E1481" s="332"/>
      <c r="F1481" s="442"/>
    </row>
    <row r="1482" spans="4:6" ht="12.75">
      <c r="D1482" s="469"/>
      <c r="E1482" s="332"/>
      <c r="F1482" s="442"/>
    </row>
    <row r="1483" spans="4:6" ht="12.75">
      <c r="D1483" s="469"/>
      <c r="E1483" s="332"/>
      <c r="F1483" s="442"/>
    </row>
    <row r="1484" spans="4:6" ht="12.75">
      <c r="D1484" s="469"/>
      <c r="E1484" s="332"/>
      <c r="F1484" s="442"/>
    </row>
    <row r="1485" spans="4:6" ht="12.75">
      <c r="D1485" s="469"/>
      <c r="E1485" s="332"/>
      <c r="F1485" s="442"/>
    </row>
    <row r="1486" spans="4:6" ht="12.75">
      <c r="D1486" s="469"/>
      <c r="E1486" s="332"/>
      <c r="F1486" s="442"/>
    </row>
    <row r="1487" spans="4:6" ht="12.75">
      <c r="D1487" s="469"/>
      <c r="E1487" s="332"/>
      <c r="F1487" s="442"/>
    </row>
    <row r="1488" spans="4:6" ht="12.75">
      <c r="D1488" s="469"/>
      <c r="E1488" s="332"/>
      <c r="F1488" s="442"/>
    </row>
    <row r="1489" spans="4:6" ht="12.75">
      <c r="D1489" s="469"/>
      <c r="E1489" s="332"/>
      <c r="F1489" s="442"/>
    </row>
    <row r="1490" spans="4:6" ht="12.75">
      <c r="D1490" s="469"/>
      <c r="E1490" s="332"/>
      <c r="F1490" s="442"/>
    </row>
    <row r="1491" spans="4:6" ht="12.75">
      <c r="D1491" s="469"/>
      <c r="E1491" s="332"/>
      <c r="F1491" s="442"/>
    </row>
    <row r="1492" spans="4:6" ht="12.75">
      <c r="D1492" s="469"/>
      <c r="E1492" s="332"/>
      <c r="F1492" s="442"/>
    </row>
    <row r="1493" spans="4:6" ht="12.75">
      <c r="D1493" s="469"/>
      <c r="E1493" s="332"/>
      <c r="F1493" s="442"/>
    </row>
    <row r="1494" spans="4:6" ht="12.75">
      <c r="D1494" s="469"/>
      <c r="E1494" s="332"/>
      <c r="F1494" s="442"/>
    </row>
    <row r="1495" spans="4:6" ht="12.75">
      <c r="D1495" s="469"/>
      <c r="E1495" s="332"/>
      <c r="F1495" s="442"/>
    </row>
    <row r="1496" spans="4:6" ht="12.75">
      <c r="D1496" s="469"/>
      <c r="E1496" s="332"/>
      <c r="F1496" s="442"/>
    </row>
    <row r="1497" spans="4:6" ht="12.75">
      <c r="D1497" s="469"/>
      <c r="E1497" s="332"/>
      <c r="F1497" s="442"/>
    </row>
    <row r="1498" spans="4:6" ht="12.75">
      <c r="D1498" s="469"/>
      <c r="E1498" s="332"/>
      <c r="F1498" s="442"/>
    </row>
    <row r="1499" spans="4:6" ht="12.75">
      <c r="D1499" s="469"/>
      <c r="E1499" s="332"/>
      <c r="F1499" s="442"/>
    </row>
    <row r="1500" spans="4:6" ht="12.75">
      <c r="D1500" s="469"/>
      <c r="E1500" s="332"/>
      <c r="F1500" s="442"/>
    </row>
    <row r="1501" spans="4:6" ht="12.75">
      <c r="D1501" s="469"/>
      <c r="E1501" s="332"/>
      <c r="F1501" s="442"/>
    </row>
    <row r="1502" spans="4:6" ht="12.75">
      <c r="D1502" s="469"/>
      <c r="E1502" s="332"/>
      <c r="F1502" s="442"/>
    </row>
    <row r="1503" spans="4:6" ht="12.75">
      <c r="D1503" s="469"/>
      <c r="E1503" s="332"/>
      <c r="F1503" s="442"/>
    </row>
    <row r="1504" spans="4:6" ht="12.75">
      <c r="D1504" s="469"/>
      <c r="E1504" s="332"/>
      <c r="F1504" s="442"/>
    </row>
    <row r="1505" spans="4:6" ht="12.75">
      <c r="D1505" s="469"/>
      <c r="E1505" s="332"/>
      <c r="F1505" s="442"/>
    </row>
    <row r="1506" spans="4:6" ht="12.75">
      <c r="D1506" s="469"/>
      <c r="E1506" s="332"/>
      <c r="F1506" s="442"/>
    </row>
    <row r="1507" spans="4:6" ht="12.75">
      <c r="D1507" s="469"/>
      <c r="E1507" s="332"/>
      <c r="F1507" s="442"/>
    </row>
    <row r="1508" spans="4:6" ht="12.75">
      <c r="D1508" s="469"/>
      <c r="E1508" s="332"/>
      <c r="F1508" s="442"/>
    </row>
    <row r="1509" spans="4:6" ht="12.75">
      <c r="D1509" s="469"/>
      <c r="E1509" s="332"/>
      <c r="F1509" s="442"/>
    </row>
    <row r="1510" spans="4:6" ht="12.75">
      <c r="D1510" s="469"/>
      <c r="E1510" s="332"/>
      <c r="F1510" s="442"/>
    </row>
    <row r="1511" spans="4:6" ht="12.75">
      <c r="D1511" s="469"/>
      <c r="E1511" s="332"/>
      <c r="F1511" s="442"/>
    </row>
    <row r="1512" spans="4:6" ht="12.75">
      <c r="D1512" s="469"/>
      <c r="E1512" s="332"/>
      <c r="F1512" s="442"/>
    </row>
    <row r="1513" spans="4:6" ht="12.75">
      <c r="D1513" s="469"/>
      <c r="E1513" s="332"/>
      <c r="F1513" s="442"/>
    </row>
    <row r="1514" spans="4:6" ht="12.75">
      <c r="D1514" s="469"/>
      <c r="E1514" s="332"/>
      <c r="F1514" s="442"/>
    </row>
    <row r="1515" spans="4:6" ht="12.75">
      <c r="D1515" s="469"/>
      <c r="E1515" s="332"/>
      <c r="F1515" s="442"/>
    </row>
    <row r="1516" spans="4:6" ht="12.75">
      <c r="D1516" s="469"/>
      <c r="E1516" s="332"/>
      <c r="F1516" s="442"/>
    </row>
    <row r="1517" spans="4:6" ht="12.75">
      <c r="D1517" s="469"/>
      <c r="E1517" s="332"/>
      <c r="F1517" s="442"/>
    </row>
    <row r="1518" spans="4:6" ht="12.75">
      <c r="D1518" s="469"/>
      <c r="E1518" s="332"/>
      <c r="F1518" s="442"/>
    </row>
    <row r="1519" spans="4:6" ht="12.75">
      <c r="D1519" s="469"/>
      <c r="E1519" s="332"/>
      <c r="F1519" s="442"/>
    </row>
    <row r="1520" spans="4:6" ht="12.75">
      <c r="D1520" s="469"/>
      <c r="E1520" s="332"/>
      <c r="F1520" s="442"/>
    </row>
    <row r="1521" spans="4:6" ht="12.75">
      <c r="D1521" s="469"/>
      <c r="E1521" s="332"/>
      <c r="F1521" s="442"/>
    </row>
    <row r="1522" spans="4:6" ht="12.75">
      <c r="D1522" s="469"/>
      <c r="E1522" s="332"/>
      <c r="F1522" s="442"/>
    </row>
    <row r="1523" spans="4:6" ht="12.75">
      <c r="D1523" s="469"/>
      <c r="E1523" s="332"/>
      <c r="F1523" s="442"/>
    </row>
    <row r="1524" spans="4:6" ht="12.75">
      <c r="D1524" s="469"/>
      <c r="E1524" s="332"/>
      <c r="F1524" s="442"/>
    </row>
    <row r="1525" spans="4:6" ht="12.75">
      <c r="D1525" s="469"/>
      <c r="E1525" s="332"/>
      <c r="F1525" s="442"/>
    </row>
    <row r="1526" spans="4:6" ht="12.75">
      <c r="D1526" s="469"/>
      <c r="E1526" s="332"/>
      <c r="F1526" s="442"/>
    </row>
    <row r="1527" spans="4:6" ht="12.75">
      <c r="D1527" s="469"/>
      <c r="E1527" s="332"/>
      <c r="F1527" s="442"/>
    </row>
    <row r="1528" spans="4:6" ht="12.75">
      <c r="D1528" s="469"/>
      <c r="E1528" s="332"/>
      <c r="F1528" s="442"/>
    </row>
    <row r="1529" spans="4:6" ht="12.75">
      <c r="D1529" s="469"/>
      <c r="E1529" s="332"/>
      <c r="F1529" s="442"/>
    </row>
    <row r="1530" spans="4:6" ht="12.75">
      <c r="D1530" s="469"/>
      <c r="E1530" s="332"/>
      <c r="F1530" s="442"/>
    </row>
    <row r="1531" spans="4:6" ht="12.75">
      <c r="D1531" s="469"/>
      <c r="E1531" s="332"/>
      <c r="F1531" s="442"/>
    </row>
    <row r="1532" spans="4:6" ht="12.75">
      <c r="D1532" s="469"/>
      <c r="E1532" s="332"/>
      <c r="F1532" s="442"/>
    </row>
    <row r="1533" spans="4:6" ht="12.75">
      <c r="D1533" s="469"/>
      <c r="E1533" s="332"/>
      <c r="F1533" s="442"/>
    </row>
    <row r="1534" spans="4:6" ht="12.75">
      <c r="D1534" s="469"/>
      <c r="E1534" s="332"/>
      <c r="F1534" s="442"/>
    </row>
    <row r="1535" spans="4:6" ht="12.75">
      <c r="D1535" s="469"/>
      <c r="E1535" s="332"/>
      <c r="F1535" s="442"/>
    </row>
    <row r="1536" spans="4:6" ht="12.75">
      <c r="D1536" s="469"/>
      <c r="E1536" s="332"/>
      <c r="F1536" s="442"/>
    </row>
    <row r="1537" spans="4:6" ht="12.75">
      <c r="D1537" s="469"/>
      <c r="E1537" s="332"/>
      <c r="F1537" s="442"/>
    </row>
    <row r="1538" spans="4:6" ht="12.75">
      <c r="D1538" s="469"/>
      <c r="E1538" s="332"/>
      <c r="F1538" s="442"/>
    </row>
    <row r="1539" spans="4:6" ht="12.75">
      <c r="D1539" s="469"/>
      <c r="E1539" s="332"/>
      <c r="F1539" s="442"/>
    </row>
    <row r="1540" spans="4:6" ht="12.75">
      <c r="D1540" s="469"/>
      <c r="E1540" s="332"/>
      <c r="F1540" s="442"/>
    </row>
    <row r="1541" spans="4:6" ht="12.75">
      <c r="D1541" s="469"/>
      <c r="E1541" s="332"/>
      <c r="F1541" s="442"/>
    </row>
    <row r="1542" spans="4:6" ht="12.75">
      <c r="D1542" s="469"/>
      <c r="E1542" s="332"/>
      <c r="F1542" s="442"/>
    </row>
    <row r="1543" spans="4:6" ht="12.75">
      <c r="D1543" s="469"/>
      <c r="E1543" s="332"/>
      <c r="F1543" s="442"/>
    </row>
    <row r="1544" spans="4:6" ht="12.75">
      <c r="D1544" s="469"/>
      <c r="E1544" s="332"/>
      <c r="F1544" s="442"/>
    </row>
    <row r="1545" spans="4:6" ht="12.75">
      <c r="D1545" s="469"/>
      <c r="E1545" s="332"/>
      <c r="F1545" s="442"/>
    </row>
    <row r="1546" spans="4:6" ht="12.75">
      <c r="D1546" s="469"/>
      <c r="E1546" s="332"/>
      <c r="F1546" s="442"/>
    </row>
    <row r="1547" spans="4:6" ht="12.75">
      <c r="D1547" s="469"/>
      <c r="E1547" s="332"/>
      <c r="F1547" s="442"/>
    </row>
    <row r="1548" spans="4:6" ht="12.75">
      <c r="D1548" s="469"/>
      <c r="E1548" s="332"/>
      <c r="F1548" s="442"/>
    </row>
    <row r="1549" spans="4:6" ht="12.75">
      <c r="D1549" s="469"/>
      <c r="E1549" s="332"/>
      <c r="F1549" s="442"/>
    </row>
    <row r="1550" spans="4:6" ht="12.75">
      <c r="D1550" s="469"/>
      <c r="E1550" s="332"/>
      <c r="F1550" s="442"/>
    </row>
    <row r="1551" spans="4:6" ht="12.75">
      <c r="D1551" s="469"/>
      <c r="E1551" s="332"/>
      <c r="F1551" s="442"/>
    </row>
    <row r="1552" spans="4:6" ht="12.75">
      <c r="D1552" s="469"/>
      <c r="E1552" s="332"/>
      <c r="F1552" s="442"/>
    </row>
    <row r="1553" spans="4:6" ht="12.75">
      <c r="D1553" s="469"/>
      <c r="E1553" s="332"/>
      <c r="F1553" s="442"/>
    </row>
    <row r="1554" spans="4:6" ht="12.75">
      <c r="D1554" s="469"/>
      <c r="E1554" s="332"/>
      <c r="F1554" s="442"/>
    </row>
    <row r="1555" spans="4:6" ht="12.75">
      <c r="D1555" s="469"/>
      <c r="E1555" s="332"/>
      <c r="F1555" s="442"/>
    </row>
    <row r="1556" spans="4:6" ht="12.75">
      <c r="D1556" s="469"/>
      <c r="E1556" s="332"/>
      <c r="F1556" s="442"/>
    </row>
    <row r="1557" spans="4:6" ht="12.75">
      <c r="D1557" s="469"/>
      <c r="E1557" s="332"/>
      <c r="F1557" s="442"/>
    </row>
    <row r="1558" spans="4:6" ht="12.75">
      <c r="D1558" s="469"/>
      <c r="E1558" s="332"/>
      <c r="F1558" s="442"/>
    </row>
    <row r="1559" spans="4:6" ht="12.75">
      <c r="D1559" s="469"/>
      <c r="E1559" s="332"/>
      <c r="F1559" s="442"/>
    </row>
    <row r="1560" spans="4:6" ht="12.75">
      <c r="D1560" s="469"/>
      <c r="E1560" s="332"/>
      <c r="F1560" s="442"/>
    </row>
    <row r="1561" spans="4:6" ht="12.75">
      <c r="D1561" s="469"/>
      <c r="E1561" s="332"/>
      <c r="F1561" s="442"/>
    </row>
    <row r="1562" spans="4:6" ht="12.75">
      <c r="D1562" s="469"/>
      <c r="E1562" s="332"/>
      <c r="F1562" s="442"/>
    </row>
    <row r="1563" spans="4:6" ht="12.75">
      <c r="D1563" s="469"/>
      <c r="E1563" s="332"/>
      <c r="F1563" s="442"/>
    </row>
    <row r="1564" spans="4:6" ht="12.75">
      <c r="D1564" s="469"/>
      <c r="E1564" s="332"/>
      <c r="F1564" s="442"/>
    </row>
    <row r="1565" spans="4:6" ht="12.75">
      <c r="D1565" s="469"/>
      <c r="E1565" s="332"/>
      <c r="F1565" s="442"/>
    </row>
    <row r="1566" spans="4:6" ht="12.75">
      <c r="D1566" s="469"/>
      <c r="E1566" s="332"/>
      <c r="F1566" s="442"/>
    </row>
    <row r="1567" spans="4:6" ht="12.75">
      <c r="D1567" s="469"/>
      <c r="E1567" s="332"/>
      <c r="F1567" s="442"/>
    </row>
    <row r="1568" spans="4:6" ht="12.75">
      <c r="D1568" s="469"/>
      <c r="E1568" s="332"/>
      <c r="F1568" s="442"/>
    </row>
    <row r="1569" spans="4:6" ht="12.75">
      <c r="D1569" s="469"/>
      <c r="E1569" s="332"/>
      <c r="F1569" s="442"/>
    </row>
    <row r="1570" spans="4:6" ht="12.75">
      <c r="D1570" s="469"/>
      <c r="E1570" s="332"/>
      <c r="F1570" s="442"/>
    </row>
    <row r="1571" spans="4:6" ht="12.75">
      <c r="D1571" s="469"/>
      <c r="E1571" s="332"/>
      <c r="F1571" s="442"/>
    </row>
    <row r="1572" spans="4:6" ht="12.75">
      <c r="D1572" s="469"/>
      <c r="E1572" s="332"/>
      <c r="F1572" s="442"/>
    </row>
    <row r="1573" spans="4:6" ht="12.75">
      <c r="D1573" s="469"/>
      <c r="E1573" s="332"/>
      <c r="F1573" s="442"/>
    </row>
    <row r="1574" spans="4:6" ht="12.75">
      <c r="D1574" s="469"/>
      <c r="E1574" s="332"/>
      <c r="F1574" s="442"/>
    </row>
    <row r="1575" spans="4:6" ht="12.75">
      <c r="D1575" s="469"/>
      <c r="E1575" s="332"/>
      <c r="F1575" s="442"/>
    </row>
    <row r="1576" spans="4:6" ht="12.75">
      <c r="D1576" s="469"/>
      <c r="E1576" s="332"/>
      <c r="F1576" s="442"/>
    </row>
    <row r="1577" spans="4:6" ht="12.75">
      <c r="D1577" s="469"/>
      <c r="E1577" s="332"/>
      <c r="F1577" s="442"/>
    </row>
    <row r="1578" spans="4:6" ht="12.75">
      <c r="D1578" s="469"/>
      <c r="E1578" s="332"/>
      <c r="F1578" s="442"/>
    </row>
    <row r="1579" spans="4:6" ht="12.75">
      <c r="D1579" s="469"/>
      <c r="E1579" s="332"/>
      <c r="F1579" s="442"/>
    </row>
    <row r="1580" spans="4:6" ht="12.75">
      <c r="D1580" s="469"/>
      <c r="E1580" s="332"/>
      <c r="F1580" s="442"/>
    </row>
    <row r="1581" spans="4:6" ht="12.75">
      <c r="D1581" s="469"/>
      <c r="E1581" s="332"/>
      <c r="F1581" s="442"/>
    </row>
    <row r="1582" spans="4:6" ht="12.75">
      <c r="D1582" s="469"/>
      <c r="E1582" s="332"/>
      <c r="F1582" s="442"/>
    </row>
    <row r="1583" spans="4:6" ht="12.75">
      <c r="D1583" s="469"/>
      <c r="E1583" s="332"/>
      <c r="F1583" s="442"/>
    </row>
    <row r="1584" spans="4:6" ht="12.75">
      <c r="D1584" s="469"/>
      <c r="E1584" s="332"/>
      <c r="F1584" s="442"/>
    </row>
    <row r="1585" spans="4:6" ht="12.75">
      <c r="D1585" s="469"/>
      <c r="E1585" s="332"/>
      <c r="F1585" s="442"/>
    </row>
    <row r="1586" spans="4:6" ht="12.75">
      <c r="D1586" s="469"/>
      <c r="E1586" s="332"/>
      <c r="F1586" s="442"/>
    </row>
    <row r="1587" spans="4:6" ht="12.75">
      <c r="D1587" s="469"/>
      <c r="E1587" s="332"/>
      <c r="F1587" s="442"/>
    </row>
    <row r="1588" spans="4:6" ht="12.75">
      <c r="D1588" s="469"/>
      <c r="E1588" s="332"/>
      <c r="F1588" s="442"/>
    </row>
    <row r="1589" spans="4:6" ht="12.75">
      <c r="D1589" s="469"/>
      <c r="E1589" s="332"/>
      <c r="F1589" s="442"/>
    </row>
    <row r="1590" spans="4:6" ht="12.75">
      <c r="D1590" s="469"/>
      <c r="E1590" s="332"/>
      <c r="F1590" s="442"/>
    </row>
    <row r="1591" spans="4:6" ht="12.75">
      <c r="D1591" s="469"/>
      <c r="E1591" s="332"/>
      <c r="F1591" s="442"/>
    </row>
    <row r="1592" spans="4:6" ht="12.75">
      <c r="D1592" s="469"/>
      <c r="E1592" s="332"/>
      <c r="F1592" s="442"/>
    </row>
    <row r="1593" spans="4:6" ht="12.75">
      <c r="D1593" s="469"/>
      <c r="E1593" s="332"/>
      <c r="F1593" s="442"/>
    </row>
    <row r="1594" spans="4:6" ht="12.75">
      <c r="D1594" s="469"/>
      <c r="E1594" s="332"/>
      <c r="F1594" s="442"/>
    </row>
    <row r="1595" spans="4:6" ht="12.75">
      <c r="D1595" s="469"/>
      <c r="E1595" s="332"/>
      <c r="F1595" s="442"/>
    </row>
    <row r="1596" spans="4:6" ht="12.75">
      <c r="D1596" s="469"/>
      <c r="E1596" s="332"/>
      <c r="F1596" s="442"/>
    </row>
    <row r="1597" spans="4:6" ht="12.75">
      <c r="D1597" s="469"/>
      <c r="E1597" s="332"/>
      <c r="F1597" s="442"/>
    </row>
    <row r="1598" spans="4:6" ht="12.75">
      <c r="D1598" s="469"/>
      <c r="E1598" s="332"/>
      <c r="F1598" s="442"/>
    </row>
    <row r="1599" spans="4:6" ht="12.75">
      <c r="D1599" s="469"/>
      <c r="E1599" s="332"/>
      <c r="F1599" s="442"/>
    </row>
    <row r="1600" spans="4:6" ht="12.75">
      <c r="D1600" s="469"/>
      <c r="E1600" s="332"/>
      <c r="F1600" s="442"/>
    </row>
    <row r="1601" spans="4:6" ht="12.75">
      <c r="D1601" s="469"/>
      <c r="E1601" s="332"/>
      <c r="F1601" s="442"/>
    </row>
    <row r="1602" spans="4:6" ht="12.75">
      <c r="D1602" s="469"/>
      <c r="E1602" s="332"/>
      <c r="F1602" s="442"/>
    </row>
    <row r="1603" spans="4:6" ht="12.75">
      <c r="D1603" s="469"/>
      <c r="E1603" s="332"/>
      <c r="F1603" s="442"/>
    </row>
    <row r="1604" spans="4:6" ht="12.75">
      <c r="D1604" s="469"/>
      <c r="E1604" s="332"/>
      <c r="F1604" s="442"/>
    </row>
    <row r="1605" spans="4:6" ht="12.75">
      <c r="D1605" s="469"/>
      <c r="E1605" s="332"/>
      <c r="F1605" s="442"/>
    </row>
    <row r="1606" spans="4:6" ht="12.75">
      <c r="D1606" s="469"/>
      <c r="E1606" s="332"/>
      <c r="F1606" s="442"/>
    </row>
    <row r="1607" spans="4:6" ht="12.75">
      <c r="D1607" s="469"/>
      <c r="E1607" s="332"/>
      <c r="F1607" s="442"/>
    </row>
    <row r="1608" spans="4:6" ht="12.75">
      <c r="D1608" s="469"/>
      <c r="E1608" s="332"/>
      <c r="F1608" s="442"/>
    </row>
    <row r="1609" spans="4:6" ht="12.75">
      <c r="D1609" s="469"/>
      <c r="E1609" s="332"/>
      <c r="F1609" s="442"/>
    </row>
    <row r="1610" spans="4:6" ht="12.75">
      <c r="D1610" s="469"/>
      <c r="E1610" s="332"/>
      <c r="F1610" s="442"/>
    </row>
    <row r="1611" spans="4:6" ht="12.75">
      <c r="D1611" s="469"/>
      <c r="E1611" s="332"/>
      <c r="F1611" s="442"/>
    </row>
    <row r="1612" spans="4:6" ht="12.75">
      <c r="D1612" s="469"/>
      <c r="E1612" s="332"/>
      <c r="F1612" s="442"/>
    </row>
    <row r="1613" spans="4:6" ht="12.75">
      <c r="D1613" s="469"/>
      <c r="E1613" s="332"/>
      <c r="F1613" s="442"/>
    </row>
    <row r="1614" spans="4:6" ht="12.75">
      <c r="D1614" s="469"/>
      <c r="E1614" s="332"/>
      <c r="F1614" s="442"/>
    </row>
    <row r="1615" spans="4:6" ht="12.75">
      <c r="D1615" s="469"/>
      <c r="E1615" s="332"/>
      <c r="F1615" s="442"/>
    </row>
    <row r="1616" spans="4:6" ht="12.75">
      <c r="D1616" s="469"/>
      <c r="E1616" s="332"/>
      <c r="F1616" s="442"/>
    </row>
    <row r="1617" spans="4:6" ht="12.75">
      <c r="D1617" s="469"/>
      <c r="E1617" s="332"/>
      <c r="F1617" s="442"/>
    </row>
    <row r="1618" spans="4:6" ht="12.75">
      <c r="D1618" s="469"/>
      <c r="E1618" s="332"/>
      <c r="F1618" s="442"/>
    </row>
    <row r="1619" spans="4:6" ht="12.75">
      <c r="D1619" s="469"/>
      <c r="E1619" s="332"/>
      <c r="F1619" s="442"/>
    </row>
    <row r="1620" spans="4:6" ht="12.75">
      <c r="D1620" s="469"/>
      <c r="E1620" s="332"/>
      <c r="F1620" s="442"/>
    </row>
    <row r="1621" spans="4:6" ht="12.75">
      <c r="D1621" s="469"/>
      <c r="E1621" s="332"/>
      <c r="F1621" s="442"/>
    </row>
    <row r="1622" spans="4:6" ht="12.75">
      <c r="D1622" s="469"/>
      <c r="E1622" s="332"/>
      <c r="F1622" s="442"/>
    </row>
    <row r="1623" spans="4:6" ht="12.75">
      <c r="D1623" s="469"/>
      <c r="E1623" s="332"/>
      <c r="F1623" s="442"/>
    </row>
    <row r="1624" spans="4:6" ht="12.75">
      <c r="D1624" s="469"/>
      <c r="E1624" s="332"/>
      <c r="F1624" s="442"/>
    </row>
    <row r="1625" spans="4:6" ht="12.75">
      <c r="D1625" s="469"/>
      <c r="E1625" s="332"/>
      <c r="F1625" s="442"/>
    </row>
    <row r="1626" spans="4:6" ht="12.75">
      <c r="D1626" s="469"/>
      <c r="E1626" s="332"/>
      <c r="F1626" s="442"/>
    </row>
    <row r="1627" spans="4:6" ht="12.75">
      <c r="D1627" s="469"/>
      <c r="E1627" s="332"/>
      <c r="F1627" s="442"/>
    </row>
    <row r="1628" spans="4:6" ht="12.75">
      <c r="D1628" s="469"/>
      <c r="E1628" s="332"/>
      <c r="F1628" s="442"/>
    </row>
    <row r="1629" spans="4:6" ht="12.75">
      <c r="D1629" s="469"/>
      <c r="E1629" s="332"/>
      <c r="F1629" s="442"/>
    </row>
    <row r="1630" spans="4:6" ht="12.75">
      <c r="D1630" s="469"/>
      <c r="E1630" s="332"/>
      <c r="F1630" s="442"/>
    </row>
    <row r="1631" spans="4:6" ht="12.75">
      <c r="D1631" s="469"/>
      <c r="E1631" s="332"/>
      <c r="F1631" s="442"/>
    </row>
    <row r="1632" spans="4:6" ht="12.75">
      <c r="D1632" s="469"/>
      <c r="E1632" s="332"/>
      <c r="F1632" s="442"/>
    </row>
    <row r="1633" spans="4:6" ht="12.75">
      <c r="D1633" s="469"/>
      <c r="E1633" s="332"/>
      <c r="F1633" s="442"/>
    </row>
    <row r="1634" spans="4:6" ht="12.75">
      <c r="D1634" s="469"/>
      <c r="E1634" s="332"/>
      <c r="F1634" s="442"/>
    </row>
    <row r="1635" spans="4:6" ht="12.75">
      <c r="D1635" s="469"/>
      <c r="E1635" s="332"/>
      <c r="F1635" s="442"/>
    </row>
    <row r="1636" spans="4:6" ht="12.75">
      <c r="D1636" s="469"/>
      <c r="E1636" s="332"/>
      <c r="F1636" s="442"/>
    </row>
    <row r="1637" spans="4:6" ht="12.75">
      <c r="D1637" s="469"/>
      <c r="E1637" s="332"/>
      <c r="F1637" s="442"/>
    </row>
    <row r="1638" spans="4:6" ht="12.75">
      <c r="D1638" s="469"/>
      <c r="E1638" s="332"/>
      <c r="F1638" s="442"/>
    </row>
    <row r="1639" spans="4:6" ht="12.75">
      <c r="D1639" s="469"/>
      <c r="E1639" s="332"/>
      <c r="F1639" s="442"/>
    </row>
    <row r="1640" spans="4:6" ht="12.75">
      <c r="D1640" s="469"/>
      <c r="E1640" s="332"/>
      <c r="F1640" s="442"/>
    </row>
    <row r="1641" spans="4:6" ht="12.75">
      <c r="D1641" s="469"/>
      <c r="E1641" s="332"/>
      <c r="F1641" s="442"/>
    </row>
    <row r="1642" spans="4:6" ht="12.75">
      <c r="D1642" s="469"/>
      <c r="E1642" s="332"/>
      <c r="F1642" s="442"/>
    </row>
    <row r="1643" spans="4:6" ht="12.75">
      <c r="D1643" s="469"/>
      <c r="E1643" s="332"/>
      <c r="F1643" s="442"/>
    </row>
    <row r="1644" spans="4:6" ht="12.75">
      <c r="D1644" s="469"/>
      <c r="E1644" s="332"/>
      <c r="F1644" s="442"/>
    </row>
    <row r="1645" spans="4:6" ht="12.75">
      <c r="D1645" s="469"/>
      <c r="E1645" s="332"/>
      <c r="F1645" s="442"/>
    </row>
    <row r="1646" spans="4:6" ht="12.75">
      <c r="D1646" s="469"/>
      <c r="E1646" s="332"/>
      <c r="F1646" s="442"/>
    </row>
    <row r="1647" spans="4:6" ht="12.75">
      <c r="D1647" s="469"/>
      <c r="E1647" s="332"/>
      <c r="F1647" s="442"/>
    </row>
    <row r="1648" spans="4:6" ht="12.75">
      <c r="D1648" s="469"/>
      <c r="E1648" s="332"/>
      <c r="F1648" s="442"/>
    </row>
    <row r="1649" spans="4:6" ht="12.75">
      <c r="D1649" s="469"/>
      <c r="E1649" s="332"/>
      <c r="F1649" s="442"/>
    </row>
    <row r="1650" spans="4:6" ht="12.75">
      <c r="D1650" s="469"/>
      <c r="E1650" s="332"/>
      <c r="F1650" s="442"/>
    </row>
    <row r="1651" spans="4:6" ht="12.75">
      <c r="D1651" s="469"/>
      <c r="E1651" s="332"/>
      <c r="F1651" s="442"/>
    </row>
    <row r="1652" spans="4:6" ht="12.75">
      <c r="D1652" s="469"/>
      <c r="E1652" s="332"/>
      <c r="F1652" s="442"/>
    </row>
    <row r="1653" spans="4:6" ht="12.75">
      <c r="D1653" s="469"/>
      <c r="E1653" s="332"/>
      <c r="F1653" s="442"/>
    </row>
    <row r="1654" spans="4:6" ht="12.75">
      <c r="D1654" s="469"/>
      <c r="E1654" s="332"/>
      <c r="F1654" s="442"/>
    </row>
    <row r="1655" spans="4:6" ht="12.75">
      <c r="D1655" s="469"/>
      <c r="E1655" s="332"/>
      <c r="F1655" s="442"/>
    </row>
    <row r="1656" spans="4:6" ht="12.75">
      <c r="D1656" s="469"/>
      <c r="E1656" s="332"/>
      <c r="F1656" s="442"/>
    </row>
    <row r="1657" spans="4:6" ht="12.75">
      <c r="D1657" s="469"/>
      <c r="E1657" s="332"/>
      <c r="F1657" s="442"/>
    </row>
    <row r="1658" spans="4:6" ht="12.75">
      <c r="D1658" s="469"/>
      <c r="E1658" s="332"/>
      <c r="F1658" s="442"/>
    </row>
    <row r="1659" spans="4:6" ht="12.75">
      <c r="D1659" s="469"/>
      <c r="E1659" s="332"/>
      <c r="F1659" s="442"/>
    </row>
    <row r="1660" spans="4:6" ht="12.75">
      <c r="D1660" s="469"/>
      <c r="E1660" s="332"/>
      <c r="F1660" s="442"/>
    </row>
    <row r="1661" spans="4:6" ht="12.75">
      <c r="D1661" s="469"/>
      <c r="E1661" s="332"/>
      <c r="F1661" s="442"/>
    </row>
    <row r="1662" spans="4:6" ht="12.75">
      <c r="D1662" s="469"/>
      <c r="E1662" s="332"/>
      <c r="F1662" s="442"/>
    </row>
    <row r="1663" spans="4:6" ht="12.75">
      <c r="D1663" s="469"/>
      <c r="E1663" s="332"/>
      <c r="F1663" s="442"/>
    </row>
    <row r="1664" spans="4:6" ht="12.75">
      <c r="D1664" s="469"/>
      <c r="E1664" s="332"/>
      <c r="F1664" s="442"/>
    </row>
    <row r="1665" spans="4:6" ht="12.75">
      <c r="D1665" s="469"/>
      <c r="E1665" s="332"/>
      <c r="F1665" s="442"/>
    </row>
    <row r="1666" spans="4:6" ht="12.75">
      <c r="D1666" s="469"/>
      <c r="E1666" s="332"/>
      <c r="F1666" s="442"/>
    </row>
    <row r="1667" spans="4:6" ht="12.75">
      <c r="D1667" s="469"/>
      <c r="E1667" s="332"/>
      <c r="F1667" s="442"/>
    </row>
    <row r="1668" spans="4:6" ht="12.75">
      <c r="D1668" s="469"/>
      <c r="E1668" s="332"/>
      <c r="F1668" s="442"/>
    </row>
    <row r="1669" spans="4:6" ht="12.75">
      <c r="D1669" s="469"/>
      <c r="E1669" s="332"/>
      <c r="F1669" s="442"/>
    </row>
    <row r="1670" spans="4:6" ht="12.75">
      <c r="D1670" s="469"/>
      <c r="E1670" s="332"/>
      <c r="F1670" s="442"/>
    </row>
    <row r="1671" spans="4:6" ht="12.75">
      <c r="D1671" s="469"/>
      <c r="E1671" s="332"/>
      <c r="F1671" s="442"/>
    </row>
    <row r="1672" spans="4:6" ht="12.75">
      <c r="D1672" s="469"/>
      <c r="E1672" s="332"/>
      <c r="F1672" s="442"/>
    </row>
    <row r="1673" spans="4:6" ht="12.75">
      <c r="D1673" s="469"/>
      <c r="E1673" s="332"/>
      <c r="F1673" s="442"/>
    </row>
    <row r="1674" spans="4:6" ht="12.75">
      <c r="D1674" s="469"/>
      <c r="E1674" s="332"/>
      <c r="F1674" s="442"/>
    </row>
    <row r="1675" spans="4:6" ht="12.75">
      <c r="D1675" s="469"/>
      <c r="E1675" s="332"/>
      <c r="F1675" s="442"/>
    </row>
    <row r="1676" spans="4:6" ht="12.75">
      <c r="D1676" s="469"/>
      <c r="E1676" s="332"/>
      <c r="F1676" s="442"/>
    </row>
    <row r="1677" spans="4:6" ht="12.75">
      <c r="D1677" s="469"/>
      <c r="E1677" s="332"/>
      <c r="F1677" s="442"/>
    </row>
    <row r="1678" spans="4:6" ht="12.75">
      <c r="D1678" s="469"/>
      <c r="E1678" s="332"/>
      <c r="F1678" s="442"/>
    </row>
    <row r="1679" spans="4:6" ht="12.75">
      <c r="D1679" s="469"/>
      <c r="E1679" s="332"/>
      <c r="F1679" s="442"/>
    </row>
    <row r="1680" spans="4:6" ht="12.75">
      <c r="D1680" s="469"/>
      <c r="E1680" s="332"/>
      <c r="F1680" s="442"/>
    </row>
    <row r="1681" spans="4:6" ht="12.75">
      <c r="D1681" s="469"/>
      <c r="E1681" s="332"/>
      <c r="F1681" s="442"/>
    </row>
    <row r="1682" spans="4:6" ht="12.75">
      <c r="D1682" s="469"/>
      <c r="E1682" s="332"/>
      <c r="F1682" s="442"/>
    </row>
    <row r="1683" spans="4:6" ht="12.75">
      <c r="D1683" s="469"/>
      <c r="E1683" s="332"/>
      <c r="F1683" s="442"/>
    </row>
    <row r="1684" spans="4:6" ht="12.75">
      <c r="D1684" s="469"/>
      <c r="E1684" s="332"/>
      <c r="F1684" s="442"/>
    </row>
    <row r="1685" spans="4:6" ht="12.75">
      <c r="D1685" s="469"/>
      <c r="E1685" s="332"/>
      <c r="F1685" s="442"/>
    </row>
    <row r="1686" spans="4:6" ht="12.75">
      <c r="D1686" s="469"/>
      <c r="E1686" s="332"/>
      <c r="F1686" s="442"/>
    </row>
    <row r="1687" spans="4:6" ht="12.75">
      <c r="D1687" s="469"/>
      <c r="E1687" s="332"/>
      <c r="F1687" s="442"/>
    </row>
    <row r="1688" spans="4:6" ht="12.75">
      <c r="D1688" s="469"/>
      <c r="E1688" s="332"/>
      <c r="F1688" s="442"/>
    </row>
    <row r="1689" spans="4:6" ht="12.75">
      <c r="D1689" s="469"/>
      <c r="E1689" s="332"/>
      <c r="F1689" s="442"/>
    </row>
    <row r="1690" spans="4:6" ht="12.75">
      <c r="D1690" s="469"/>
      <c r="E1690" s="332"/>
      <c r="F1690" s="442"/>
    </row>
    <row r="1691" spans="4:6" ht="12.75">
      <c r="D1691" s="469"/>
      <c r="E1691" s="332"/>
      <c r="F1691" s="442"/>
    </row>
    <row r="1692" spans="4:6" ht="12.75">
      <c r="D1692" s="469"/>
      <c r="E1692" s="332"/>
      <c r="F1692" s="442"/>
    </row>
    <row r="1693" spans="4:6" ht="12.75">
      <c r="D1693" s="469"/>
      <c r="E1693" s="332"/>
      <c r="F1693" s="442"/>
    </row>
    <row r="1694" spans="4:6" ht="12.75">
      <c r="D1694" s="469"/>
      <c r="E1694" s="332"/>
      <c r="F1694" s="442"/>
    </row>
    <row r="1695" spans="4:6" ht="12.75">
      <c r="D1695" s="469"/>
      <c r="E1695" s="332"/>
      <c r="F1695" s="442"/>
    </row>
    <row r="1696" spans="4:6" ht="12.75">
      <c r="D1696" s="469"/>
      <c r="E1696" s="332"/>
      <c r="F1696" s="442"/>
    </row>
    <row r="1697" spans="4:6" ht="12.75">
      <c r="D1697" s="469"/>
      <c r="E1697" s="332"/>
      <c r="F1697" s="442"/>
    </row>
    <row r="1698" spans="4:6" ht="12.75">
      <c r="D1698" s="469"/>
      <c r="E1698" s="332"/>
      <c r="F1698" s="442"/>
    </row>
    <row r="1699" spans="4:6" ht="12.75">
      <c r="D1699" s="469"/>
      <c r="E1699" s="332"/>
      <c r="F1699" s="442"/>
    </row>
    <row r="1700" spans="4:6" ht="12.75">
      <c r="D1700" s="469"/>
      <c r="E1700" s="332"/>
      <c r="F1700" s="442"/>
    </row>
    <row r="1701" spans="4:6" ht="12.75">
      <c r="D1701" s="469"/>
      <c r="E1701" s="332"/>
      <c r="F1701" s="442"/>
    </row>
    <row r="1702" spans="4:6" ht="12.75">
      <c r="D1702" s="469"/>
      <c r="E1702" s="332"/>
      <c r="F1702" s="442"/>
    </row>
    <row r="1703" spans="4:6" ht="12.75">
      <c r="D1703" s="469"/>
      <c r="E1703" s="332"/>
      <c r="F1703" s="442"/>
    </row>
    <row r="1704" spans="4:6" ht="12.75">
      <c r="D1704" s="469"/>
      <c r="E1704" s="332"/>
      <c r="F1704" s="442"/>
    </row>
    <row r="1705" spans="4:6" ht="12.75">
      <c r="D1705" s="469"/>
      <c r="E1705" s="332"/>
      <c r="F1705" s="442"/>
    </row>
    <row r="1706" spans="4:6" ht="12.75">
      <c r="D1706" s="469"/>
      <c r="E1706" s="332"/>
      <c r="F1706" s="442"/>
    </row>
    <row r="1707" spans="4:6" ht="12.75">
      <c r="D1707" s="469"/>
      <c r="E1707" s="332"/>
      <c r="F1707" s="442"/>
    </row>
    <row r="1708" spans="4:6" ht="12.75">
      <c r="D1708" s="469"/>
      <c r="E1708" s="332"/>
      <c r="F1708" s="442"/>
    </row>
    <row r="1709" spans="4:6" ht="12.75">
      <c r="D1709" s="469"/>
      <c r="E1709" s="332"/>
      <c r="F1709" s="442"/>
    </row>
    <row r="1710" spans="4:6" ht="12.75">
      <c r="D1710" s="469"/>
      <c r="E1710" s="332"/>
      <c r="F1710" s="442"/>
    </row>
    <row r="1711" spans="4:6" ht="12.75">
      <c r="D1711" s="469"/>
      <c r="E1711" s="332"/>
      <c r="F1711" s="442"/>
    </row>
    <row r="1712" spans="4:6" ht="12.75">
      <c r="D1712" s="469"/>
      <c r="E1712" s="332"/>
      <c r="F1712" s="442"/>
    </row>
    <row r="1713" spans="4:6" ht="12.75">
      <c r="D1713" s="469"/>
      <c r="E1713" s="332"/>
      <c r="F1713" s="442"/>
    </row>
    <row r="1714" spans="4:6" ht="12.75">
      <c r="D1714" s="469"/>
      <c r="E1714" s="332"/>
      <c r="F1714" s="442"/>
    </row>
    <row r="1715" spans="4:6" ht="12.75">
      <c r="D1715" s="469"/>
      <c r="E1715" s="332"/>
      <c r="F1715" s="442"/>
    </row>
    <row r="1716" spans="4:6" ht="12.75">
      <c r="D1716" s="469"/>
      <c r="E1716" s="332"/>
      <c r="F1716" s="442"/>
    </row>
    <row r="1717" spans="4:6" ht="12.75">
      <c r="D1717" s="469"/>
      <c r="E1717" s="332"/>
      <c r="F1717" s="442"/>
    </row>
    <row r="1718" spans="4:6" ht="12.75">
      <c r="D1718" s="469"/>
      <c r="E1718" s="332"/>
      <c r="F1718" s="442"/>
    </row>
    <row r="1719" spans="4:6" ht="12.75">
      <c r="D1719" s="469"/>
      <c r="E1719" s="332"/>
      <c r="F1719" s="442"/>
    </row>
    <row r="1720" spans="4:6" ht="12.75">
      <c r="D1720" s="469"/>
      <c r="E1720" s="332"/>
      <c r="F1720" s="442"/>
    </row>
    <row r="1721" spans="4:6" ht="12.75">
      <c r="D1721" s="469"/>
      <c r="E1721" s="332"/>
      <c r="F1721" s="442"/>
    </row>
    <row r="1722" spans="4:6" ht="12.75">
      <c r="D1722" s="469"/>
      <c r="E1722" s="332"/>
      <c r="F1722" s="442"/>
    </row>
    <row r="1723" spans="4:6" ht="12.75">
      <c r="D1723" s="469"/>
      <c r="E1723" s="332"/>
      <c r="F1723" s="442"/>
    </row>
    <row r="1724" spans="4:6" ht="12.75">
      <c r="D1724" s="469"/>
      <c r="E1724" s="332"/>
      <c r="F1724" s="442"/>
    </row>
    <row r="1725" spans="4:6" ht="12.75">
      <c r="D1725" s="469"/>
      <c r="E1725" s="332"/>
      <c r="F1725" s="442"/>
    </row>
    <row r="1726" spans="4:6" ht="12.75">
      <c r="D1726" s="469"/>
      <c r="E1726" s="332"/>
      <c r="F1726" s="442"/>
    </row>
    <row r="1727" spans="4:6" ht="12.75">
      <c r="D1727" s="469"/>
      <c r="E1727" s="332"/>
      <c r="F1727" s="442"/>
    </row>
    <row r="1728" spans="4:6" ht="12.75">
      <c r="D1728" s="469"/>
      <c r="E1728" s="332"/>
      <c r="F1728" s="442"/>
    </row>
    <row r="1729" spans="4:6" ht="12.75">
      <c r="D1729" s="469"/>
      <c r="E1729" s="332"/>
      <c r="F1729" s="442"/>
    </row>
    <row r="1730" spans="4:6" ht="12.75">
      <c r="D1730" s="469"/>
      <c r="E1730" s="332"/>
      <c r="F1730" s="442"/>
    </row>
    <row r="1731" spans="4:6" ht="12.75">
      <c r="D1731" s="469"/>
      <c r="E1731" s="332"/>
      <c r="F1731" s="442"/>
    </row>
    <row r="1732" spans="4:6" ht="12.75">
      <c r="D1732" s="469"/>
      <c r="E1732" s="332"/>
      <c r="F1732" s="442"/>
    </row>
    <row r="1733" spans="4:6" ht="12.75">
      <c r="D1733" s="469"/>
      <c r="E1733" s="332"/>
      <c r="F1733" s="442"/>
    </row>
    <row r="1734" spans="4:6" ht="12.75">
      <c r="D1734" s="469"/>
      <c r="E1734" s="332"/>
      <c r="F1734" s="442"/>
    </row>
    <row r="1735" spans="4:6" ht="12.75">
      <c r="D1735" s="469"/>
      <c r="E1735" s="332"/>
      <c r="F1735" s="442"/>
    </row>
    <row r="1736" spans="4:6" ht="12.75">
      <c r="D1736" s="469"/>
      <c r="E1736" s="332"/>
      <c r="F1736" s="442"/>
    </row>
    <row r="1737" spans="4:6" ht="12.75">
      <c r="D1737" s="469"/>
      <c r="E1737" s="332"/>
      <c r="F1737" s="442"/>
    </row>
    <row r="1738" spans="4:6" ht="12.75">
      <c r="D1738" s="469"/>
      <c r="E1738" s="332"/>
      <c r="F1738" s="442"/>
    </row>
    <row r="1739" spans="4:6" ht="12.75">
      <c r="D1739" s="469"/>
      <c r="E1739" s="332"/>
      <c r="F1739" s="442"/>
    </row>
    <row r="1740" spans="4:6" ht="12.75">
      <c r="D1740" s="469"/>
      <c r="E1740" s="332"/>
      <c r="F1740" s="442"/>
    </row>
    <row r="1741" spans="4:6" ht="12.75">
      <c r="D1741" s="469"/>
      <c r="E1741" s="332"/>
      <c r="F1741" s="442"/>
    </row>
    <row r="1742" spans="4:6" ht="12.75">
      <c r="D1742" s="469"/>
      <c r="E1742" s="332"/>
      <c r="F1742" s="442"/>
    </row>
    <row r="1743" spans="4:6" ht="12.75">
      <c r="D1743" s="469"/>
      <c r="E1743" s="332"/>
      <c r="F1743" s="442"/>
    </row>
    <row r="1744" spans="4:6" ht="12.75">
      <c r="D1744" s="469"/>
      <c r="E1744" s="332"/>
      <c r="F1744" s="442"/>
    </row>
    <row r="1745" spans="4:6" ht="12.75">
      <c r="D1745" s="469"/>
      <c r="E1745" s="332"/>
      <c r="F1745" s="442"/>
    </row>
    <row r="1746" spans="4:6" ht="12.75">
      <c r="D1746" s="469"/>
      <c r="E1746" s="332"/>
      <c r="F1746" s="442"/>
    </row>
    <row r="1747" spans="4:6" ht="12.75">
      <c r="D1747" s="469"/>
      <c r="E1747" s="332"/>
      <c r="F1747" s="442"/>
    </row>
    <row r="1748" spans="4:6" ht="12.75">
      <c r="D1748" s="469"/>
      <c r="E1748" s="332"/>
      <c r="F1748" s="442"/>
    </row>
    <row r="1749" spans="4:6" ht="12.75">
      <c r="D1749" s="469"/>
      <c r="E1749" s="332"/>
      <c r="F1749" s="442"/>
    </row>
    <row r="1750" spans="4:6" ht="12.75">
      <c r="D1750" s="469"/>
      <c r="E1750" s="332"/>
      <c r="F1750" s="442"/>
    </row>
    <row r="1751" spans="4:6" ht="12.75">
      <c r="D1751" s="469"/>
      <c r="E1751" s="332"/>
      <c r="F1751" s="442"/>
    </row>
    <row r="1752" spans="4:6" ht="12.75">
      <c r="D1752" s="469"/>
      <c r="E1752" s="332"/>
      <c r="F1752" s="442"/>
    </row>
    <row r="1753" spans="4:6" ht="12.75">
      <c r="D1753" s="469"/>
      <c r="E1753" s="332"/>
      <c r="F1753" s="442"/>
    </row>
    <row r="1754" spans="4:6" ht="12.75">
      <c r="D1754" s="469"/>
      <c r="E1754" s="332"/>
      <c r="F1754" s="442"/>
    </row>
    <row r="1755" spans="4:6" ht="12.75">
      <c r="D1755" s="469"/>
      <c r="E1755" s="332"/>
      <c r="F1755" s="442"/>
    </row>
    <row r="1756" spans="4:6" ht="12.75">
      <c r="D1756" s="469"/>
      <c r="E1756" s="332"/>
      <c r="F1756" s="442"/>
    </row>
    <row r="1757" spans="4:6" ht="12.75">
      <c r="D1757" s="469"/>
      <c r="E1757" s="332"/>
      <c r="F1757" s="442"/>
    </row>
    <row r="1758" spans="4:6" ht="12.75">
      <c r="D1758" s="469"/>
      <c r="E1758" s="332"/>
      <c r="F1758" s="442"/>
    </row>
    <row r="1759" spans="4:6" ht="12.75">
      <c r="D1759" s="469"/>
      <c r="E1759" s="332"/>
      <c r="F1759" s="442"/>
    </row>
    <row r="1760" spans="4:6" ht="12.75">
      <c r="D1760" s="469"/>
      <c r="E1760" s="332"/>
      <c r="F1760" s="442"/>
    </row>
    <row r="1761" spans="4:6" ht="12.75">
      <c r="D1761" s="469"/>
      <c r="E1761" s="332"/>
      <c r="F1761" s="442"/>
    </row>
    <row r="1762" spans="4:6" ht="12.75">
      <c r="D1762" s="469"/>
      <c r="E1762" s="332"/>
      <c r="F1762" s="442"/>
    </row>
    <row r="1763" spans="4:6" ht="12.75">
      <c r="D1763" s="469"/>
      <c r="E1763" s="332"/>
      <c r="F1763" s="442"/>
    </row>
    <row r="1764" spans="4:6" ht="12.75">
      <c r="D1764" s="469"/>
      <c r="E1764" s="332"/>
      <c r="F1764" s="442"/>
    </row>
    <row r="1765" spans="4:6" ht="12.75">
      <c r="D1765" s="469"/>
      <c r="E1765" s="332"/>
      <c r="F1765" s="442"/>
    </row>
    <row r="1766" spans="4:6" ht="12.75">
      <c r="D1766" s="469"/>
      <c r="E1766" s="332"/>
      <c r="F1766" s="442"/>
    </row>
    <row r="1767" spans="4:6" ht="12.75">
      <c r="D1767" s="469"/>
      <c r="E1767" s="332"/>
      <c r="F1767" s="442"/>
    </row>
    <row r="1768" spans="4:6" ht="12.75">
      <c r="D1768" s="469"/>
      <c r="E1768" s="332"/>
      <c r="F1768" s="442"/>
    </row>
    <row r="1769" spans="4:6" ht="12.75">
      <c r="D1769" s="469"/>
      <c r="E1769" s="332"/>
      <c r="F1769" s="442"/>
    </row>
    <row r="1770" spans="4:6" ht="12.75">
      <c r="D1770" s="469"/>
      <c r="E1770" s="332"/>
      <c r="F1770" s="442"/>
    </row>
    <row r="1771" spans="4:6" ht="12.75">
      <c r="D1771" s="469"/>
      <c r="E1771" s="332"/>
      <c r="F1771" s="442"/>
    </row>
    <row r="1772" spans="4:6" ht="12.75">
      <c r="D1772" s="469"/>
      <c r="E1772" s="332"/>
      <c r="F1772" s="442"/>
    </row>
    <row r="1773" spans="4:6" ht="12.75">
      <c r="D1773" s="469"/>
      <c r="E1773" s="332"/>
      <c r="F1773" s="442"/>
    </row>
    <row r="1774" spans="4:6" ht="12.75">
      <c r="D1774" s="469"/>
      <c r="E1774" s="332"/>
      <c r="F1774" s="442"/>
    </row>
    <row r="1775" spans="4:6" ht="12.75">
      <c r="D1775" s="469"/>
      <c r="E1775" s="332"/>
      <c r="F1775" s="442"/>
    </row>
    <row r="1776" spans="4:6" ht="12.75">
      <c r="D1776" s="469"/>
      <c r="E1776" s="332"/>
      <c r="F1776" s="442"/>
    </row>
    <row r="1777" spans="4:6" ht="12.75">
      <c r="D1777" s="469"/>
      <c r="E1777" s="332"/>
      <c r="F1777" s="442"/>
    </row>
    <row r="1778" spans="4:6" ht="12.75">
      <c r="D1778" s="469"/>
      <c r="E1778" s="332"/>
      <c r="F1778" s="442"/>
    </row>
    <row r="1779" spans="4:6" ht="12.75">
      <c r="D1779" s="469"/>
      <c r="E1779" s="332"/>
      <c r="F1779" s="442"/>
    </row>
    <row r="1780" spans="4:6" ht="12.75">
      <c r="D1780" s="469"/>
      <c r="E1780" s="332"/>
      <c r="F1780" s="442"/>
    </row>
    <row r="1781" spans="4:6" ht="12.75">
      <c r="D1781" s="469"/>
      <c r="E1781" s="332"/>
      <c r="F1781" s="442"/>
    </row>
    <row r="1782" spans="4:6" ht="12.75">
      <c r="D1782" s="469"/>
      <c r="E1782" s="332"/>
      <c r="F1782" s="442"/>
    </row>
    <row r="1783" spans="4:6" ht="12.75">
      <c r="D1783" s="469"/>
      <c r="E1783" s="332"/>
      <c r="F1783" s="442"/>
    </row>
    <row r="1784" spans="4:6" ht="12.75">
      <c r="D1784" s="469"/>
      <c r="E1784" s="332"/>
      <c r="F1784" s="442"/>
    </row>
    <row r="1785" spans="4:6" ht="12.75">
      <c r="D1785" s="469"/>
      <c r="E1785" s="332"/>
      <c r="F1785" s="442"/>
    </row>
    <row r="1786" spans="4:6" ht="12.75">
      <c r="D1786" s="469"/>
      <c r="E1786" s="332"/>
      <c r="F1786" s="442"/>
    </row>
    <row r="1787" spans="4:6" ht="12.75">
      <c r="D1787" s="469"/>
      <c r="E1787" s="332"/>
      <c r="F1787" s="442"/>
    </row>
    <row r="1788" spans="4:6" ht="12.75">
      <c r="D1788" s="469"/>
      <c r="E1788" s="332"/>
      <c r="F1788" s="442"/>
    </row>
    <row r="1789" spans="4:6" ht="12.75">
      <c r="D1789" s="469"/>
      <c r="E1789" s="332"/>
      <c r="F1789" s="442"/>
    </row>
    <row r="1790" spans="4:6" ht="12.75">
      <c r="D1790" s="469"/>
      <c r="E1790" s="332"/>
      <c r="F1790" s="442"/>
    </row>
    <row r="1791" spans="4:6" ht="12.75">
      <c r="D1791" s="469"/>
      <c r="E1791" s="332"/>
      <c r="F1791" s="442"/>
    </row>
    <row r="1792" spans="4:6" ht="12.75">
      <c r="D1792" s="469"/>
      <c r="E1792" s="332"/>
      <c r="F1792" s="442"/>
    </row>
    <row r="1793" spans="4:6" ht="12.75">
      <c r="D1793" s="469"/>
      <c r="E1793" s="332"/>
      <c r="F1793" s="442"/>
    </row>
    <row r="1794" spans="4:6" ht="12.75">
      <c r="D1794" s="469"/>
      <c r="E1794" s="332"/>
      <c r="F1794" s="442"/>
    </row>
    <row r="1795" spans="4:6" ht="12.75">
      <c r="D1795" s="469"/>
      <c r="E1795" s="332"/>
      <c r="F1795" s="442"/>
    </row>
    <row r="1796" spans="4:6" ht="12.75">
      <c r="D1796" s="469"/>
      <c r="E1796" s="332"/>
      <c r="F1796" s="442"/>
    </row>
    <row r="1797" spans="4:6" ht="12.75">
      <c r="D1797" s="469"/>
      <c r="E1797" s="332"/>
      <c r="F1797" s="442"/>
    </row>
    <row r="1798" spans="4:6" ht="12.75">
      <c r="D1798" s="469"/>
      <c r="E1798" s="332"/>
      <c r="F1798" s="442"/>
    </row>
    <row r="1799" spans="4:6" ht="12.75">
      <c r="D1799" s="469"/>
      <c r="E1799" s="332"/>
      <c r="F1799" s="442"/>
    </row>
    <row r="1800" spans="4:6" ht="12.75">
      <c r="D1800" s="469"/>
      <c r="E1800" s="332"/>
      <c r="F1800" s="442"/>
    </row>
    <row r="1801" spans="4:6" ht="12.75">
      <c r="D1801" s="469"/>
      <c r="E1801" s="332"/>
      <c r="F1801" s="442"/>
    </row>
    <row r="1802" spans="4:6" ht="12.75">
      <c r="D1802" s="469"/>
      <c r="E1802" s="332"/>
      <c r="F1802" s="442"/>
    </row>
    <row r="1803" spans="4:6" ht="12.75">
      <c r="D1803" s="469"/>
      <c r="E1803" s="332"/>
      <c r="F1803" s="442"/>
    </row>
    <row r="1804" spans="4:6" ht="12.75">
      <c r="D1804" s="469"/>
      <c r="E1804" s="332"/>
      <c r="F1804" s="442"/>
    </row>
    <row r="1805" spans="4:6" ht="12.75">
      <c r="D1805" s="469"/>
      <c r="E1805" s="332"/>
      <c r="F1805" s="442"/>
    </row>
    <row r="1806" spans="4:6" ht="12.75">
      <c r="D1806" s="469"/>
      <c r="E1806" s="332"/>
      <c r="F1806" s="442"/>
    </row>
    <row r="1807" spans="4:6" ht="12.75">
      <c r="D1807" s="469"/>
      <c r="E1807" s="332"/>
      <c r="F1807" s="442"/>
    </row>
    <row r="1808" spans="4:6" ht="12.75">
      <c r="D1808" s="469"/>
      <c r="E1808" s="332"/>
      <c r="F1808" s="442"/>
    </row>
    <row r="1809" spans="4:6" ht="12.75">
      <c r="D1809" s="469"/>
      <c r="E1809" s="332"/>
      <c r="F1809" s="442"/>
    </row>
    <row r="1810" spans="4:6" ht="12.75">
      <c r="D1810" s="469"/>
      <c r="E1810" s="332"/>
      <c r="F1810" s="442"/>
    </row>
    <row r="1811" spans="4:6" ht="12.75">
      <c r="D1811" s="469"/>
      <c r="E1811" s="332"/>
      <c r="F1811" s="442"/>
    </row>
    <row r="1812" spans="4:6" ht="12.75">
      <c r="D1812" s="469"/>
      <c r="E1812" s="332"/>
      <c r="F1812" s="442"/>
    </row>
    <row r="1813" spans="4:6" ht="12.75">
      <c r="D1813" s="469"/>
      <c r="E1813" s="332"/>
      <c r="F1813" s="442"/>
    </row>
    <row r="1814" spans="4:6" ht="12.75">
      <c r="D1814" s="469"/>
      <c r="E1814" s="332"/>
      <c r="F1814" s="442"/>
    </row>
    <row r="1815" spans="4:6" ht="12.75">
      <c r="D1815" s="469"/>
      <c r="E1815" s="332"/>
      <c r="F1815" s="442"/>
    </row>
    <row r="1816" spans="4:6" ht="12.75">
      <c r="D1816" s="469"/>
      <c r="E1816" s="332"/>
      <c r="F1816" s="442"/>
    </row>
    <row r="1817" spans="4:6" ht="12.75">
      <c r="D1817" s="469"/>
      <c r="E1817" s="332"/>
      <c r="F1817" s="442"/>
    </row>
    <row r="1818" spans="4:6" ht="12.75">
      <c r="D1818" s="469"/>
      <c r="E1818" s="332"/>
      <c r="F1818" s="442"/>
    </row>
    <row r="1819" spans="4:6" ht="12.75">
      <c r="D1819" s="469"/>
      <c r="E1819" s="332"/>
      <c r="F1819" s="442"/>
    </row>
    <row r="1820" spans="4:6" ht="12.75">
      <c r="D1820" s="469"/>
      <c r="E1820" s="332"/>
      <c r="F1820" s="442"/>
    </row>
    <row r="1821" spans="4:6" ht="12.75">
      <c r="D1821" s="469"/>
      <c r="E1821" s="332"/>
      <c r="F1821" s="442"/>
    </row>
    <row r="1822" spans="4:6" ht="12.75">
      <c r="D1822" s="469"/>
      <c r="E1822" s="332"/>
      <c r="F1822" s="442"/>
    </row>
    <row r="1823" spans="4:6" ht="12.75">
      <c r="D1823" s="469"/>
      <c r="E1823" s="332"/>
      <c r="F1823" s="442"/>
    </row>
    <row r="1824" spans="4:6" ht="12.75">
      <c r="D1824" s="469"/>
      <c r="E1824" s="332"/>
      <c r="F1824" s="442"/>
    </row>
    <row r="1825" spans="4:6" ht="12.75">
      <c r="D1825" s="469"/>
      <c r="E1825" s="332"/>
      <c r="F1825" s="442"/>
    </row>
    <row r="1826" spans="4:6" ht="12.75">
      <c r="D1826" s="469"/>
      <c r="E1826" s="332"/>
      <c r="F1826" s="442"/>
    </row>
    <row r="1827" spans="4:6" ht="12.75">
      <c r="D1827" s="469"/>
      <c r="E1827" s="332"/>
      <c r="F1827" s="442"/>
    </row>
    <row r="1828" spans="4:6" ht="12.75">
      <c r="D1828" s="469"/>
      <c r="E1828" s="332"/>
      <c r="F1828" s="442"/>
    </row>
    <row r="1829" spans="4:6" ht="12.75">
      <c r="D1829" s="469"/>
      <c r="E1829" s="332"/>
      <c r="F1829" s="442"/>
    </row>
    <row r="1830" spans="4:6" ht="12.75">
      <c r="D1830" s="469"/>
      <c r="E1830" s="332"/>
      <c r="F1830" s="442"/>
    </row>
    <row r="1831" spans="4:6" ht="12.75">
      <c r="D1831" s="469"/>
      <c r="E1831" s="332"/>
      <c r="F1831" s="442"/>
    </row>
    <row r="1832" spans="4:6" ht="12.75">
      <c r="D1832" s="469"/>
      <c r="E1832" s="332"/>
      <c r="F1832" s="442"/>
    </row>
    <row r="1833" spans="4:6" ht="12.75">
      <c r="D1833" s="469"/>
      <c r="E1833" s="332"/>
      <c r="F1833" s="442"/>
    </row>
    <row r="1834" spans="4:6" ht="12.75">
      <c r="D1834" s="469"/>
      <c r="E1834" s="332"/>
      <c r="F1834" s="442"/>
    </row>
    <row r="1835" spans="4:6" ht="12.75">
      <c r="D1835" s="469"/>
      <c r="E1835" s="332"/>
      <c r="F1835" s="442"/>
    </row>
    <row r="1836" spans="4:6" ht="12.75">
      <c r="D1836" s="469"/>
      <c r="E1836" s="332"/>
      <c r="F1836" s="442"/>
    </row>
    <row r="1837" spans="4:6" ht="12.75">
      <c r="D1837" s="469"/>
      <c r="E1837" s="332"/>
      <c r="F1837" s="442"/>
    </row>
    <row r="1838" spans="4:6" ht="12.75">
      <c r="D1838" s="469"/>
      <c r="E1838" s="332"/>
      <c r="F1838" s="442"/>
    </row>
    <row r="1839" spans="4:6" ht="12.75">
      <c r="D1839" s="469"/>
      <c r="E1839" s="332"/>
      <c r="F1839" s="442"/>
    </row>
    <row r="1840" spans="4:6" ht="12.75">
      <c r="D1840" s="469"/>
      <c r="E1840" s="332"/>
      <c r="F1840" s="442"/>
    </row>
    <row r="1841" spans="4:6" ht="12.75">
      <c r="D1841" s="469"/>
      <c r="E1841" s="332"/>
      <c r="F1841" s="442"/>
    </row>
    <row r="1842" spans="4:6" ht="12.75">
      <c r="D1842" s="469"/>
      <c r="E1842" s="332"/>
      <c r="F1842" s="442"/>
    </row>
    <row r="1843" spans="4:6" ht="12.75">
      <c r="D1843" s="469"/>
      <c r="E1843" s="332"/>
      <c r="F1843" s="442"/>
    </row>
    <row r="1844" spans="4:6" ht="12.75">
      <c r="D1844" s="469"/>
      <c r="E1844" s="332"/>
      <c r="F1844" s="442"/>
    </row>
    <row r="1845" spans="4:6" ht="12.75">
      <c r="D1845" s="469"/>
      <c r="E1845" s="332"/>
      <c r="F1845" s="442"/>
    </row>
    <row r="1846" spans="4:6" ht="12.75">
      <c r="D1846" s="469"/>
      <c r="E1846" s="332"/>
      <c r="F1846" s="442"/>
    </row>
    <row r="1847" spans="4:6" ht="12.75">
      <c r="D1847" s="469"/>
      <c r="E1847" s="332"/>
      <c r="F1847" s="442"/>
    </row>
    <row r="1848" spans="4:6" ht="12.75">
      <c r="D1848" s="469"/>
      <c r="E1848" s="332"/>
      <c r="F1848" s="442"/>
    </row>
    <row r="1849" spans="4:6" ht="12.75">
      <c r="D1849" s="469"/>
      <c r="E1849" s="332"/>
      <c r="F1849" s="442"/>
    </row>
    <row r="1850" spans="4:6" ht="12.75">
      <c r="D1850" s="469"/>
      <c r="E1850" s="332"/>
      <c r="F1850" s="442"/>
    </row>
    <row r="1851" spans="4:6" ht="12.75">
      <c r="D1851" s="469"/>
      <c r="E1851" s="332"/>
      <c r="F1851" s="442"/>
    </row>
    <row r="1852" spans="4:6" ht="12.75">
      <c r="D1852" s="469"/>
      <c r="E1852" s="332"/>
      <c r="F1852" s="442"/>
    </row>
    <row r="1853" spans="4:6" ht="12.75">
      <c r="D1853" s="469"/>
      <c r="E1853" s="332"/>
      <c r="F1853" s="442"/>
    </row>
    <row r="1854" spans="4:6" ht="12.75">
      <c r="D1854" s="469"/>
      <c r="E1854" s="332"/>
      <c r="F1854" s="442"/>
    </row>
    <row r="1855" spans="4:6" ht="12.75">
      <c r="D1855" s="469"/>
      <c r="E1855" s="332"/>
      <c r="F1855" s="442"/>
    </row>
    <row r="1856" spans="4:6" ht="12.75">
      <c r="D1856" s="469"/>
      <c r="E1856" s="332"/>
      <c r="F1856" s="442"/>
    </row>
    <row r="1857" spans="4:6" ht="12.75">
      <c r="D1857" s="469"/>
      <c r="E1857" s="332"/>
      <c r="F1857" s="442"/>
    </row>
    <row r="1858" spans="4:6" ht="12.75">
      <c r="D1858" s="469"/>
      <c r="E1858" s="332"/>
      <c r="F1858" s="442"/>
    </row>
    <row r="1859" spans="4:6" ht="12.75">
      <c r="D1859" s="469"/>
      <c r="E1859" s="332"/>
      <c r="F1859" s="442"/>
    </row>
    <row r="1860" spans="4:6" ht="12.75">
      <c r="D1860" s="469"/>
      <c r="E1860" s="332"/>
      <c r="F1860" s="442"/>
    </row>
    <row r="1861" spans="4:6" ht="12.75">
      <c r="D1861" s="469"/>
      <c r="E1861" s="332"/>
      <c r="F1861" s="442"/>
    </row>
    <row r="1862" spans="4:6" ht="12.75">
      <c r="D1862" s="469"/>
      <c r="E1862" s="332"/>
      <c r="F1862" s="442"/>
    </row>
    <row r="1863" spans="4:6" ht="12.75">
      <c r="D1863" s="469"/>
      <c r="E1863" s="332"/>
      <c r="F1863" s="442"/>
    </row>
    <row r="1864" spans="4:6" ht="12.75">
      <c r="D1864" s="469"/>
      <c r="E1864" s="332"/>
      <c r="F1864" s="442"/>
    </row>
    <row r="1865" spans="4:6" ht="12.75">
      <c r="D1865" s="469"/>
      <c r="E1865" s="332"/>
      <c r="F1865" s="442"/>
    </row>
    <row r="1866" spans="4:6" ht="12.75">
      <c r="D1866" s="469"/>
      <c r="E1866" s="332"/>
      <c r="F1866" s="442"/>
    </row>
    <row r="1867" spans="4:6" ht="12.75">
      <c r="D1867" s="469"/>
      <c r="E1867" s="332"/>
      <c r="F1867" s="442"/>
    </row>
    <row r="1868" spans="4:6" ht="12.75">
      <c r="D1868" s="469"/>
      <c r="E1868" s="332"/>
      <c r="F1868" s="442"/>
    </row>
    <row r="1869" spans="4:6" ht="12.75">
      <c r="D1869" s="469"/>
      <c r="E1869" s="332"/>
      <c r="F1869" s="442"/>
    </row>
    <row r="1870" spans="4:6" ht="12.75">
      <c r="D1870" s="469"/>
      <c r="E1870" s="332"/>
      <c r="F1870" s="442"/>
    </row>
    <row r="1871" spans="4:6" ht="12.75">
      <c r="D1871" s="469"/>
      <c r="E1871" s="332"/>
      <c r="F1871" s="442"/>
    </row>
    <row r="1872" spans="4:6" ht="12.75">
      <c r="D1872" s="469"/>
      <c r="E1872" s="332"/>
      <c r="F1872" s="442"/>
    </row>
    <row r="1873" spans="4:6" ht="12.75">
      <c r="D1873" s="469"/>
      <c r="E1873" s="332"/>
      <c r="F1873" s="442"/>
    </row>
    <row r="1874" spans="4:6" ht="12.75">
      <c r="D1874" s="469"/>
      <c r="E1874" s="332"/>
      <c r="F1874" s="442"/>
    </row>
    <row r="1875" spans="4:6" ht="12.75">
      <c r="D1875" s="469"/>
      <c r="E1875" s="332"/>
      <c r="F1875" s="442"/>
    </row>
    <row r="1876" spans="4:6" ht="12.75">
      <c r="D1876" s="469"/>
      <c r="E1876" s="332"/>
      <c r="F1876" s="442"/>
    </row>
    <row r="1877" spans="4:6" ht="12.75">
      <c r="D1877" s="469"/>
      <c r="E1877" s="332"/>
      <c r="F1877" s="442"/>
    </row>
    <row r="1878" spans="4:6" ht="12.75">
      <c r="D1878" s="469"/>
      <c r="E1878" s="332"/>
      <c r="F1878" s="442"/>
    </row>
    <row r="1879" spans="4:6" ht="12.75">
      <c r="D1879" s="469"/>
      <c r="E1879" s="332"/>
      <c r="F1879" s="442"/>
    </row>
    <row r="1880" spans="4:6" ht="12.75">
      <c r="D1880" s="469"/>
      <c r="E1880" s="332"/>
      <c r="F1880" s="442"/>
    </row>
    <row r="1881" spans="4:6" ht="12.75">
      <c r="D1881" s="469"/>
      <c r="E1881" s="332"/>
      <c r="F1881" s="442"/>
    </row>
    <row r="1882" spans="4:6" ht="12.75">
      <c r="D1882" s="469"/>
      <c r="E1882" s="332"/>
      <c r="F1882" s="442"/>
    </row>
    <row r="1883" spans="4:6" ht="12.75">
      <c r="D1883" s="469"/>
      <c r="E1883" s="332"/>
      <c r="F1883" s="442"/>
    </row>
    <row r="1884" spans="4:6" ht="12.75">
      <c r="D1884" s="469"/>
      <c r="E1884" s="332"/>
      <c r="F1884" s="442"/>
    </row>
    <row r="1885" spans="4:6" ht="12.75">
      <c r="D1885" s="469"/>
      <c r="E1885" s="332"/>
      <c r="F1885" s="442"/>
    </row>
    <row r="1886" spans="4:6" ht="12.75">
      <c r="D1886" s="469"/>
      <c r="E1886" s="332"/>
      <c r="F1886" s="442"/>
    </row>
    <row r="1887" spans="4:6" ht="12.75">
      <c r="D1887" s="469"/>
      <c r="E1887" s="332"/>
      <c r="F1887" s="442"/>
    </row>
    <row r="1888" spans="4:6" ht="12.75">
      <c r="D1888" s="469"/>
      <c r="E1888" s="332"/>
      <c r="F1888" s="442"/>
    </row>
  </sheetData>
  <sheetProtection/>
  <mergeCells count="20">
    <mergeCell ref="G57:G58"/>
    <mergeCell ref="H57:H58"/>
    <mergeCell ref="G5:H5"/>
    <mergeCell ref="F25:F26"/>
    <mergeCell ref="G25:G26"/>
    <mergeCell ref="H25:H26"/>
    <mergeCell ref="G41:G42"/>
    <mergeCell ref="H41:H42"/>
    <mergeCell ref="G63:G64"/>
    <mergeCell ref="H63:H64"/>
    <mergeCell ref="G76:G77"/>
    <mergeCell ref="H76:H77"/>
    <mergeCell ref="G79:G80"/>
    <mergeCell ref="H79:H80"/>
    <mergeCell ref="G83:G85"/>
    <mergeCell ref="H83:H85"/>
    <mergeCell ref="G102:G103"/>
    <mergeCell ref="H102:H103"/>
    <mergeCell ref="G104:G105"/>
    <mergeCell ref="H104:H1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73"/>
  <sheetViews>
    <sheetView zoomScale="120" zoomScaleNormal="120" zoomScalePageLayoutView="0" workbookViewId="0" topLeftCell="A1">
      <selection activeCell="M17" sqref="M17"/>
    </sheetView>
  </sheetViews>
  <sheetFormatPr defaultColWidth="9.00390625" defaultRowHeight="12.75"/>
  <cols>
    <col min="1" max="1" width="23.75390625" style="34" customWidth="1"/>
    <col min="2" max="2" width="68.625" style="1" customWidth="1"/>
    <col min="3" max="3" width="14.375" style="1" customWidth="1"/>
    <col min="4" max="4" width="14.375" style="390" customWidth="1"/>
    <col min="5" max="5" width="14.25390625" style="478" customWidth="1"/>
    <col min="6" max="6" width="13.25390625" style="361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4"/>
      <c r="E1" s="470"/>
      <c r="F1" s="426"/>
    </row>
    <row r="2" spans="1:6" ht="12">
      <c r="A2" s="1"/>
      <c r="B2" s="2" t="s">
        <v>1</v>
      </c>
      <c r="C2" s="2"/>
      <c r="D2" s="314"/>
      <c r="E2" s="314"/>
      <c r="F2" s="427"/>
    </row>
    <row r="3" spans="1:8" ht="12">
      <c r="A3" s="1"/>
      <c r="B3" s="2" t="s">
        <v>2</v>
      </c>
      <c r="C3" s="2"/>
      <c r="D3" s="314"/>
      <c r="E3" s="314"/>
      <c r="F3" s="427"/>
      <c r="H3" s="1"/>
    </row>
    <row r="4" spans="1:8" ht="12" customHeight="1" thickBot="1">
      <c r="A4" s="1"/>
      <c r="B4" s="2" t="s">
        <v>513</v>
      </c>
      <c r="C4" s="2"/>
      <c r="D4" s="314"/>
      <c r="E4" s="470"/>
      <c r="F4" s="426"/>
      <c r="G4" s="172"/>
      <c r="H4" s="172"/>
    </row>
    <row r="5" spans="1:8" s="9" customFormat="1" ht="12.75" thickBot="1">
      <c r="A5" s="175" t="s">
        <v>4</v>
      </c>
      <c r="B5" s="178"/>
      <c r="C5" s="175" t="s">
        <v>417</v>
      </c>
      <c r="D5" s="315" t="s">
        <v>411</v>
      </c>
      <c r="E5" s="315" t="s">
        <v>5</v>
      </c>
      <c r="F5" s="428" t="s">
        <v>5</v>
      </c>
      <c r="G5" s="680" t="s">
        <v>194</v>
      </c>
      <c r="H5" s="681"/>
    </row>
    <row r="6" spans="1:8" s="9" customFormat="1" ht="12">
      <c r="A6" s="176" t="s">
        <v>6</v>
      </c>
      <c r="B6" s="176" t="s">
        <v>7</v>
      </c>
      <c r="C6" s="176" t="s">
        <v>239</v>
      </c>
      <c r="D6" s="316" t="s">
        <v>239</v>
      </c>
      <c r="E6" s="471" t="s">
        <v>409</v>
      </c>
      <c r="F6" s="429" t="s">
        <v>409</v>
      </c>
      <c r="G6" s="175"/>
      <c r="H6" s="178"/>
    </row>
    <row r="7" spans="1:8" ht="12.75" thickBot="1">
      <c r="A7" s="176" t="s">
        <v>9</v>
      </c>
      <c r="B7" s="310"/>
      <c r="C7" s="176" t="s">
        <v>8</v>
      </c>
      <c r="D7" s="316" t="s">
        <v>8</v>
      </c>
      <c r="E7" s="316">
        <v>2019</v>
      </c>
      <c r="F7" s="430">
        <v>2018</v>
      </c>
      <c r="G7" s="176" t="s">
        <v>10</v>
      </c>
      <c r="H7" s="307" t="s">
        <v>11</v>
      </c>
    </row>
    <row r="8" spans="1:8" s="5" customFormat="1" ht="12.75" thickBot="1">
      <c r="A8" s="72" t="s">
        <v>12</v>
      </c>
      <c r="B8" s="312" t="s">
        <v>264</v>
      </c>
      <c r="C8" s="245">
        <f>C9+C20+C33+C40+C57+C69+C93+C41+C68+C30+C67+C14+C65</f>
        <v>105692.31092</v>
      </c>
      <c r="D8" s="245">
        <f>D9+D20+D33+D40+D57+D69+D93+D41+D30+D14+D65</f>
        <v>141624.15256</v>
      </c>
      <c r="E8" s="245">
        <f>E9+E20+E33+E40+E57+E69+E93+E41+E30+E14+E65</f>
        <v>135920.28438</v>
      </c>
      <c r="F8" s="245">
        <f>F9+F20+F33+F40+F57+F69+F93+F41+F30+F14+F65+F64</f>
        <v>110545.49088000001</v>
      </c>
      <c r="G8" s="73">
        <f>E8/D8*100</f>
        <v>95.9725314666342</v>
      </c>
      <c r="H8" s="20">
        <f aca="true" t="shared" si="0" ref="H8:H24">E8-D8</f>
        <v>-5703.86817999999</v>
      </c>
    </row>
    <row r="9" spans="1:8" s="25" customFormat="1" ht="12.75" thickBot="1">
      <c r="A9" s="311" t="s">
        <v>13</v>
      </c>
      <c r="B9" s="303" t="s">
        <v>265</v>
      </c>
      <c r="C9" s="318">
        <f>C10</f>
        <v>56032.95455</v>
      </c>
      <c r="D9" s="318">
        <f>D10</f>
        <v>71096.32927999999</v>
      </c>
      <c r="E9" s="318">
        <f>E10</f>
        <v>69976.14872</v>
      </c>
      <c r="F9" s="431">
        <f>F10</f>
        <v>52818.37009</v>
      </c>
      <c r="G9" s="73">
        <f aca="true" t="shared" si="1" ref="G9:G66">E9/D9*100</f>
        <v>98.42441857217639</v>
      </c>
      <c r="H9" s="20">
        <f t="shared" si="0"/>
        <v>-1120.1805599999934</v>
      </c>
    </row>
    <row r="10" spans="1:8" ht="12">
      <c r="A10" s="543" t="s">
        <v>14</v>
      </c>
      <c r="B10" s="34" t="s">
        <v>15</v>
      </c>
      <c r="C10" s="319">
        <f>C11+C12+C13</f>
        <v>56032.95455</v>
      </c>
      <c r="D10" s="319">
        <f>D11+D12+D13</f>
        <v>71096.32927999999</v>
      </c>
      <c r="E10" s="319">
        <f>E11+E12+E13</f>
        <v>69976.14872</v>
      </c>
      <c r="F10" s="319">
        <f>F11+F12+F13</f>
        <v>52818.37009</v>
      </c>
      <c r="G10" s="505">
        <f t="shared" si="1"/>
        <v>98.42441857217639</v>
      </c>
      <c r="H10" s="506">
        <f t="shared" si="0"/>
        <v>-1120.1805599999934</v>
      </c>
    </row>
    <row r="11" spans="1:8" ht="24">
      <c r="A11" s="539" t="s">
        <v>285</v>
      </c>
      <c r="B11" s="157" t="s">
        <v>299</v>
      </c>
      <c r="C11" s="320">
        <v>55586.45455</v>
      </c>
      <c r="D11" s="320">
        <v>70547.91978</v>
      </c>
      <c r="E11" s="320">
        <v>69485.15993</v>
      </c>
      <c r="F11" s="337">
        <v>52440.50744</v>
      </c>
      <c r="G11" s="52">
        <f t="shared" si="1"/>
        <v>98.49356316484716</v>
      </c>
      <c r="H11" s="89">
        <f t="shared" si="0"/>
        <v>-1062.7598500000022</v>
      </c>
    </row>
    <row r="12" spans="1:8" ht="48" customHeight="1">
      <c r="A12" s="539" t="s">
        <v>286</v>
      </c>
      <c r="B12" s="158" t="s">
        <v>300</v>
      </c>
      <c r="C12" s="321">
        <v>215</v>
      </c>
      <c r="D12" s="321">
        <v>303</v>
      </c>
      <c r="E12" s="321">
        <v>260.4888</v>
      </c>
      <c r="F12" s="338">
        <v>167.04016</v>
      </c>
      <c r="G12" s="63">
        <f t="shared" si="1"/>
        <v>85.969900990099</v>
      </c>
      <c r="H12" s="89">
        <f t="shared" si="0"/>
        <v>-42.511199999999974</v>
      </c>
    </row>
    <row r="13" spans="1:8" ht="27.75" customHeight="1" thickBot="1">
      <c r="A13" s="539" t="s">
        <v>287</v>
      </c>
      <c r="B13" s="159" t="s">
        <v>301</v>
      </c>
      <c r="C13" s="322">
        <v>231.5</v>
      </c>
      <c r="D13" s="322">
        <v>245.4095</v>
      </c>
      <c r="E13" s="322">
        <v>230.49999</v>
      </c>
      <c r="F13" s="339">
        <v>210.82249</v>
      </c>
      <c r="G13" s="509">
        <f t="shared" si="1"/>
        <v>93.92464024416333</v>
      </c>
      <c r="H13" s="510">
        <f t="shared" si="0"/>
        <v>-14.909510000000012</v>
      </c>
    </row>
    <row r="14" spans="1:8" ht="17.25" customHeight="1" thickBot="1">
      <c r="A14" s="540" t="s">
        <v>359</v>
      </c>
      <c r="B14" s="537" t="s">
        <v>358</v>
      </c>
      <c r="C14" s="327">
        <f>C15</f>
        <v>7615.724749999999</v>
      </c>
      <c r="D14" s="327">
        <f>D15</f>
        <v>8199.691350000001</v>
      </c>
      <c r="E14" s="327">
        <f>E15</f>
        <v>8301.59768</v>
      </c>
      <c r="F14" s="351">
        <f>F15</f>
        <v>7492.1089</v>
      </c>
      <c r="G14" s="251">
        <f t="shared" si="1"/>
        <v>101.24280690150611</v>
      </c>
      <c r="H14" s="20">
        <f t="shared" si="0"/>
        <v>101.9063299999998</v>
      </c>
    </row>
    <row r="15" spans="1:8" ht="12.75" customHeight="1">
      <c r="A15" s="538" t="s">
        <v>360</v>
      </c>
      <c r="B15" s="4" t="s">
        <v>361</v>
      </c>
      <c r="C15" s="324">
        <f>C16+C17+C18+C19</f>
        <v>7615.724749999999</v>
      </c>
      <c r="D15" s="324">
        <f>D16+D17+D18+D19</f>
        <v>8199.691350000001</v>
      </c>
      <c r="E15" s="644">
        <f>E16+E17+E18+E19</f>
        <v>8301.59768</v>
      </c>
      <c r="F15" s="341">
        <f>F16+F17+F18+F19</f>
        <v>7492.1089</v>
      </c>
      <c r="G15" s="505">
        <f t="shared" si="1"/>
        <v>101.24280690150611</v>
      </c>
      <c r="H15" s="506">
        <f t="shared" si="0"/>
        <v>101.9063299999998</v>
      </c>
    </row>
    <row r="16" spans="1:8" s="77" customFormat="1" ht="12.75" customHeight="1">
      <c r="A16" s="610" t="s">
        <v>362</v>
      </c>
      <c r="B16" s="611" t="s">
        <v>366</v>
      </c>
      <c r="C16" s="325">
        <v>2823.42509</v>
      </c>
      <c r="D16" s="325">
        <v>3570.23057</v>
      </c>
      <c r="E16" s="325">
        <v>3698.90405</v>
      </c>
      <c r="F16" s="340">
        <v>3078.50281</v>
      </c>
      <c r="G16" s="50">
        <f t="shared" si="1"/>
        <v>103.6040663894713</v>
      </c>
      <c r="H16" s="612">
        <f t="shared" si="0"/>
        <v>128.67347999999993</v>
      </c>
    </row>
    <row r="17" spans="1:8" s="77" customFormat="1" ht="12" customHeight="1">
      <c r="A17" s="610" t="s">
        <v>363</v>
      </c>
      <c r="B17" s="611" t="s">
        <v>367</v>
      </c>
      <c r="C17" s="325">
        <v>22.20709</v>
      </c>
      <c r="D17" s="325">
        <v>32.42925</v>
      </c>
      <c r="E17" s="325">
        <v>35.62296</v>
      </c>
      <c r="F17" s="340">
        <v>31.25187</v>
      </c>
      <c r="G17" s="50">
        <f t="shared" si="1"/>
        <v>109.84823885843798</v>
      </c>
      <c r="H17" s="612">
        <f t="shared" si="0"/>
        <v>3.193709999999996</v>
      </c>
    </row>
    <row r="18" spans="1:8" s="77" customFormat="1" ht="10.5" customHeight="1">
      <c r="A18" s="610" t="s">
        <v>364</v>
      </c>
      <c r="B18" s="611" t="s">
        <v>368</v>
      </c>
      <c r="C18" s="325">
        <v>5220.5372</v>
      </c>
      <c r="D18" s="325">
        <v>5388.3787</v>
      </c>
      <c r="E18" s="325">
        <v>5395.83501</v>
      </c>
      <c r="F18" s="340">
        <v>4978.58744</v>
      </c>
      <c r="G18" s="50">
        <f t="shared" si="1"/>
        <v>100.13837761625774</v>
      </c>
      <c r="H18" s="612">
        <f t="shared" si="0"/>
        <v>7.456309999999576</v>
      </c>
    </row>
    <row r="19" spans="1:8" s="77" customFormat="1" ht="12" customHeight="1" thickBot="1">
      <c r="A19" s="613" t="s">
        <v>365</v>
      </c>
      <c r="B19" s="614" t="s">
        <v>369</v>
      </c>
      <c r="C19" s="528">
        <v>-450.44463</v>
      </c>
      <c r="D19" s="528">
        <v>-791.34717</v>
      </c>
      <c r="E19" s="528">
        <v>-828.76434</v>
      </c>
      <c r="F19" s="529">
        <v>-596.23322</v>
      </c>
      <c r="G19" s="615">
        <f t="shared" si="1"/>
        <v>104.72828758583921</v>
      </c>
      <c r="H19" s="616">
        <f t="shared" si="0"/>
        <v>-37.41716999999994</v>
      </c>
    </row>
    <row r="20" spans="1:8" s="47" customFormat="1" ht="12.75" thickBot="1">
      <c r="A20" s="127" t="s">
        <v>16</v>
      </c>
      <c r="B20" s="514" t="s">
        <v>17</v>
      </c>
      <c r="C20" s="329">
        <f>C21+C25+C27+C29+C28+C26</f>
        <v>16860.51882</v>
      </c>
      <c r="D20" s="329">
        <f>D21+D25+D27+D29+D28+D26</f>
        <v>15706.729179999998</v>
      </c>
      <c r="E20" s="329">
        <f>E21+E25+E27+E29+E28+E26</f>
        <v>14926.448400000001</v>
      </c>
      <c r="F20" s="329">
        <f>F21+F25+F27+F29+F28+F26</f>
        <v>19774.8025</v>
      </c>
      <c r="G20" s="98">
        <f>E20/D20*100</f>
        <v>95.0321879809734</v>
      </c>
      <c r="H20" s="20">
        <f t="shared" si="0"/>
        <v>-780.2807799999973</v>
      </c>
    </row>
    <row r="21" spans="1:8" s="9" customFormat="1" ht="15.75" customHeight="1">
      <c r="A21" s="92" t="s">
        <v>198</v>
      </c>
      <c r="B21" s="617" t="s">
        <v>195</v>
      </c>
      <c r="C21" s="324">
        <f>C22+C23</f>
        <v>10775</v>
      </c>
      <c r="D21" s="644">
        <f>D22+D23+D24</f>
        <v>9167.398</v>
      </c>
      <c r="E21" s="644">
        <f>E22+E23+E24</f>
        <v>9288.96173</v>
      </c>
      <c r="F21" s="644">
        <f>F22+F23+F24</f>
        <v>14169.027370000002</v>
      </c>
      <c r="G21" s="55">
        <f t="shared" si="1"/>
        <v>101.32604398761788</v>
      </c>
      <c r="H21" s="506">
        <f t="shared" si="0"/>
        <v>121.56373000000167</v>
      </c>
    </row>
    <row r="22" spans="1:8" s="47" customFormat="1" ht="15" customHeight="1">
      <c r="A22" s="542" t="s">
        <v>371</v>
      </c>
      <c r="B22" s="174" t="s">
        <v>196</v>
      </c>
      <c r="C22" s="517">
        <v>6267</v>
      </c>
      <c r="D22" s="325">
        <v>4697</v>
      </c>
      <c r="E22" s="325">
        <v>4710.48366</v>
      </c>
      <c r="F22" s="340">
        <v>9736.27308</v>
      </c>
      <c r="G22" s="52">
        <f t="shared" si="1"/>
        <v>100.28706961890568</v>
      </c>
      <c r="H22" s="89">
        <f t="shared" si="0"/>
        <v>13.483659999999873</v>
      </c>
    </row>
    <row r="23" spans="1:8" s="47" customFormat="1" ht="24">
      <c r="A23" s="541" t="s">
        <v>372</v>
      </c>
      <c r="B23" s="174" t="s">
        <v>418</v>
      </c>
      <c r="C23" s="325">
        <v>4508</v>
      </c>
      <c r="D23" s="325">
        <v>4464</v>
      </c>
      <c r="E23" s="325">
        <v>4573.07724</v>
      </c>
      <c r="F23" s="340">
        <v>4492.36193</v>
      </c>
      <c r="G23" s="52">
        <f t="shared" si="1"/>
        <v>102.44348655913977</v>
      </c>
      <c r="H23" s="89">
        <f t="shared" si="0"/>
        <v>109.07723999999962</v>
      </c>
    </row>
    <row r="24" spans="1:8" s="47" customFormat="1" ht="36" customHeight="1">
      <c r="A24" s="541" t="s">
        <v>373</v>
      </c>
      <c r="B24" s="49" t="s">
        <v>476</v>
      </c>
      <c r="C24" s="325"/>
      <c r="D24" s="325">
        <v>6.398</v>
      </c>
      <c r="E24" s="325">
        <v>5.40083</v>
      </c>
      <c r="F24" s="340">
        <v>-59.60764</v>
      </c>
      <c r="G24" s="52">
        <f t="shared" si="1"/>
        <v>84.41434823382308</v>
      </c>
      <c r="H24" s="89">
        <f t="shared" si="0"/>
        <v>-0.9971699999999997</v>
      </c>
    </row>
    <row r="25" spans="1:8" ht="12.75" customHeight="1">
      <c r="A25" s="619" t="s">
        <v>18</v>
      </c>
      <c r="B25" s="27" t="s">
        <v>515</v>
      </c>
      <c r="C25" s="322">
        <v>1209</v>
      </c>
      <c r="D25" s="322">
        <v>927</v>
      </c>
      <c r="E25" s="322">
        <v>927.54461</v>
      </c>
      <c r="F25" s="344">
        <v>1436.95602</v>
      </c>
      <c r="G25" s="52">
        <f t="shared" si="1"/>
        <v>100.05874973031284</v>
      </c>
      <c r="H25" s="89">
        <v>-4355.510410000003</v>
      </c>
    </row>
    <row r="26" spans="1:8" ht="24">
      <c r="A26" s="541" t="s">
        <v>374</v>
      </c>
      <c r="B26" s="54" t="s">
        <v>375</v>
      </c>
      <c r="C26" s="320"/>
      <c r="D26" s="320"/>
      <c r="E26" s="320"/>
      <c r="F26" s="337"/>
      <c r="G26" s="52">
        <v>0</v>
      </c>
      <c r="H26" s="89">
        <f aca="true" t="shared" si="2" ref="H26:H38">E26-D26</f>
        <v>0</v>
      </c>
    </row>
    <row r="27" spans="1:8" ht="12" customHeight="1">
      <c r="A27" s="13" t="s">
        <v>21</v>
      </c>
      <c r="B27" s="13" t="s">
        <v>22</v>
      </c>
      <c r="C27" s="328">
        <v>4162.51882</v>
      </c>
      <c r="D27" s="328">
        <v>4844.31618</v>
      </c>
      <c r="E27" s="328">
        <v>3911.53338</v>
      </c>
      <c r="F27" s="342">
        <v>3361.44978</v>
      </c>
      <c r="G27" s="52">
        <f t="shared" si="1"/>
        <v>80.74479936196072</v>
      </c>
      <c r="H27" s="89">
        <f t="shared" si="2"/>
        <v>-932.7828</v>
      </c>
    </row>
    <row r="28" spans="1:8" s="77" customFormat="1" ht="12">
      <c r="A28" s="68" t="s">
        <v>376</v>
      </c>
      <c r="B28" s="68" t="s">
        <v>377</v>
      </c>
      <c r="C28" s="618"/>
      <c r="D28" s="618">
        <v>0.015</v>
      </c>
      <c r="E28" s="618">
        <v>0.045</v>
      </c>
      <c r="F28" s="352"/>
      <c r="G28" s="50">
        <f t="shared" si="1"/>
        <v>300</v>
      </c>
      <c r="H28" s="612">
        <f t="shared" si="2"/>
        <v>0.03</v>
      </c>
    </row>
    <row r="29" spans="1:8" ht="12.75" thickBot="1">
      <c r="A29" s="34" t="s">
        <v>302</v>
      </c>
      <c r="B29" s="34" t="s">
        <v>303</v>
      </c>
      <c r="C29" s="322">
        <v>714</v>
      </c>
      <c r="D29" s="322">
        <v>768</v>
      </c>
      <c r="E29" s="322">
        <v>798.36368</v>
      </c>
      <c r="F29" s="339">
        <v>807.36933</v>
      </c>
      <c r="G29" s="39">
        <f t="shared" si="1"/>
        <v>103.95360416666668</v>
      </c>
      <c r="H29" s="507">
        <f t="shared" si="2"/>
        <v>30.363680000000045</v>
      </c>
    </row>
    <row r="30" spans="1:8" ht="12.75" thickBot="1">
      <c r="A30" s="72" t="s">
        <v>23</v>
      </c>
      <c r="B30" s="367" t="s">
        <v>24</v>
      </c>
      <c r="C30" s="605">
        <f>C31+C32</f>
        <v>7514.23208</v>
      </c>
      <c r="D30" s="245">
        <f>D31+D32</f>
        <v>10302.00079</v>
      </c>
      <c r="E30" s="605">
        <f>E31+E32</f>
        <v>8929.71709</v>
      </c>
      <c r="F30" s="245">
        <f>F31+F32</f>
        <v>8267.36952</v>
      </c>
      <c r="G30" s="630">
        <f t="shared" si="1"/>
        <v>86.67944481879621</v>
      </c>
      <c r="H30" s="20">
        <f t="shared" si="2"/>
        <v>-1372.2837</v>
      </c>
    </row>
    <row r="31" spans="1:8" ht="12">
      <c r="A31" s="34" t="s">
        <v>378</v>
      </c>
      <c r="B31" s="92" t="s">
        <v>26</v>
      </c>
      <c r="C31" s="260">
        <v>807.124</v>
      </c>
      <c r="D31" s="321">
        <v>967.56861</v>
      </c>
      <c r="E31" s="319">
        <v>743.24713</v>
      </c>
      <c r="F31" s="343">
        <v>725.66875</v>
      </c>
      <c r="G31" s="545">
        <f>E31/D31*100</f>
        <v>76.81596140246839</v>
      </c>
      <c r="H31" s="508">
        <f t="shared" si="2"/>
        <v>-224.32148000000007</v>
      </c>
    </row>
    <row r="32" spans="1:8" ht="12.75" thickBot="1">
      <c r="A32" s="27" t="s">
        <v>29</v>
      </c>
      <c r="B32" s="27" t="s">
        <v>30</v>
      </c>
      <c r="C32" s="261">
        <v>6707.10808</v>
      </c>
      <c r="D32" s="322">
        <v>9334.43218</v>
      </c>
      <c r="E32" s="323">
        <v>8186.46996</v>
      </c>
      <c r="F32" s="344">
        <v>7541.70077</v>
      </c>
      <c r="G32" s="531">
        <f t="shared" si="1"/>
        <v>87.70185269051899</v>
      </c>
      <c r="H32" s="546">
        <f t="shared" si="2"/>
        <v>-1147.9622199999994</v>
      </c>
    </row>
    <row r="33" spans="1:8" ht="12.75" thickBot="1">
      <c r="A33" s="72" t="s">
        <v>31</v>
      </c>
      <c r="B33" s="302" t="s">
        <v>32</v>
      </c>
      <c r="C33" s="245">
        <f>C34+C36+C38+C37</f>
        <v>1607</v>
      </c>
      <c r="D33" s="245">
        <f>D34+D36+D38+D37</f>
        <v>3157.85</v>
      </c>
      <c r="E33" s="245">
        <f>E34+E36+E38+E37</f>
        <v>3102.29467</v>
      </c>
      <c r="F33" s="245">
        <f>F34+F36+F38+F37</f>
        <v>1397.13555</v>
      </c>
      <c r="G33" s="98">
        <f t="shared" si="1"/>
        <v>98.24072296024194</v>
      </c>
      <c r="H33" s="20">
        <f t="shared" si="2"/>
        <v>-55.555329999999685</v>
      </c>
    </row>
    <row r="34" spans="1:8" ht="12">
      <c r="A34" s="34" t="s">
        <v>33</v>
      </c>
      <c r="B34" s="34" t="s">
        <v>514</v>
      </c>
      <c r="C34" s="260">
        <f>C35</f>
        <v>1209</v>
      </c>
      <c r="D34" s="321">
        <f>D35</f>
        <v>1349</v>
      </c>
      <c r="E34" s="321">
        <f>E35</f>
        <v>1355.06872</v>
      </c>
      <c r="F34" s="338">
        <f>F35</f>
        <v>1312.43555</v>
      </c>
      <c r="G34" s="55">
        <f t="shared" si="1"/>
        <v>100.4498680504077</v>
      </c>
      <c r="H34" s="533">
        <f t="shared" si="2"/>
        <v>6.068719999999985</v>
      </c>
    </row>
    <row r="35" spans="1:8" ht="12">
      <c r="A35" s="27" t="s">
        <v>36</v>
      </c>
      <c r="B35" s="58" t="s">
        <v>37</v>
      </c>
      <c r="C35" s="264">
        <v>1209</v>
      </c>
      <c r="D35" s="328">
        <v>1349</v>
      </c>
      <c r="E35" s="323">
        <v>1355.06872</v>
      </c>
      <c r="F35" s="344">
        <v>1312.43555</v>
      </c>
      <c r="G35" s="52">
        <f t="shared" si="1"/>
        <v>100.4498680504077</v>
      </c>
      <c r="H35" s="89">
        <f t="shared" si="2"/>
        <v>6.068719999999985</v>
      </c>
    </row>
    <row r="36" spans="1:8" ht="12">
      <c r="A36" s="27" t="s">
        <v>38</v>
      </c>
      <c r="B36" s="27" t="s">
        <v>39</v>
      </c>
      <c r="C36" s="261">
        <v>98</v>
      </c>
      <c r="D36" s="322">
        <v>134.2</v>
      </c>
      <c r="E36" s="328">
        <v>89.515</v>
      </c>
      <c r="F36" s="342">
        <v>84.7</v>
      </c>
      <c r="G36" s="52">
        <f t="shared" si="1"/>
        <v>66.70268256333831</v>
      </c>
      <c r="H36" s="89">
        <f t="shared" si="2"/>
        <v>-44.68499999999999</v>
      </c>
    </row>
    <row r="37" spans="1:8" ht="24">
      <c r="A37" s="608" t="s">
        <v>489</v>
      </c>
      <c r="B37" s="606" t="s">
        <v>490</v>
      </c>
      <c r="C37" s="573"/>
      <c r="D37" s="322">
        <v>82.65</v>
      </c>
      <c r="E37" s="322">
        <v>80.15</v>
      </c>
      <c r="F37" s="339"/>
      <c r="G37" s="52">
        <f t="shared" si="1"/>
        <v>96.9751966122202</v>
      </c>
      <c r="H37" s="89">
        <f t="shared" si="2"/>
        <v>-2.5</v>
      </c>
    </row>
    <row r="38" spans="1:8" ht="12.75" thickBot="1">
      <c r="A38" s="467" t="s">
        <v>494</v>
      </c>
      <c r="B38" s="607" t="s">
        <v>491</v>
      </c>
      <c r="C38" s="573">
        <v>300</v>
      </c>
      <c r="D38" s="322">
        <v>1592</v>
      </c>
      <c r="E38" s="322">
        <v>1577.56095</v>
      </c>
      <c r="F38" s="353"/>
      <c r="G38" s="39">
        <f t="shared" si="1"/>
        <v>99.09302449748743</v>
      </c>
      <c r="H38" s="510">
        <f t="shared" si="2"/>
        <v>-14.439049999999952</v>
      </c>
    </row>
    <row r="39" spans="1:8" ht="13.5" customHeight="1">
      <c r="A39" s="705" t="s">
        <v>40</v>
      </c>
      <c r="B39" s="519" t="s">
        <v>41</v>
      </c>
      <c r="C39" s="520"/>
      <c r="D39" s="521"/>
      <c r="E39" s="522"/>
      <c r="F39" s="523"/>
      <c r="G39" s="695">
        <v>0</v>
      </c>
      <c r="H39" s="697">
        <v>-79.73655000000008</v>
      </c>
    </row>
    <row r="40" spans="1:8" ht="13.5" customHeight="1" thickBot="1">
      <c r="A40" s="706"/>
      <c r="B40" s="524" t="s">
        <v>42</v>
      </c>
      <c r="C40" s="498"/>
      <c r="D40" s="318"/>
      <c r="E40" s="525"/>
      <c r="F40" s="526">
        <v>60.22481</v>
      </c>
      <c r="G40" s="696"/>
      <c r="H40" s="698"/>
    </row>
    <row r="41" spans="1:8" ht="24.75" thickBot="1">
      <c r="A41" s="609" t="s">
        <v>63</v>
      </c>
      <c r="B41" s="313" t="s">
        <v>203</v>
      </c>
      <c r="C41" s="305">
        <f>C43+C54+C55</f>
        <v>12910.970720000001</v>
      </c>
      <c r="D41" s="305">
        <f>D43+D54+D55+D53</f>
        <v>17763.99066</v>
      </c>
      <c r="E41" s="305">
        <f>E43+E54+E55+E53</f>
        <v>15144.17031</v>
      </c>
      <c r="F41" s="305">
        <f>F43+F54+F55+F53</f>
        <v>14613.361719999999</v>
      </c>
      <c r="G41" s="73">
        <f t="shared" si="1"/>
        <v>85.25207313974123</v>
      </c>
      <c r="H41" s="20">
        <f>E41-D41</f>
        <v>-2619.82035</v>
      </c>
    </row>
    <row r="42" spans="2:8" ht="0.75" customHeight="1" thickBot="1">
      <c r="B42" s="74"/>
      <c r="C42" s="288"/>
      <c r="D42" s="443"/>
      <c r="E42" s="473" t="e">
        <f>E44+E51+E53+E46+#REF!+#REF!</f>
        <v>#REF!</v>
      </c>
      <c r="F42" s="356" t="e">
        <f>F44+F51+F53+F46+#REF!</f>
        <v>#REF!</v>
      </c>
      <c r="G42" s="73" t="e">
        <f t="shared" si="1"/>
        <v>#REF!</v>
      </c>
      <c r="H42" s="20" t="e">
        <f>E42-D42</f>
        <v>#REF!</v>
      </c>
    </row>
    <row r="43" spans="1:8" s="478" customFormat="1" ht="45" customHeight="1">
      <c r="A43" s="631" t="s">
        <v>523</v>
      </c>
      <c r="B43" s="632" t="s">
        <v>524</v>
      </c>
      <c r="C43" s="633">
        <f>C44+C47+C49</f>
        <v>12812.79672</v>
      </c>
      <c r="D43" s="349">
        <f>D44+D47+D49</f>
        <v>17152.28711</v>
      </c>
      <c r="E43" s="324">
        <f>E44+E47+E49</f>
        <v>14536.472880000001</v>
      </c>
      <c r="F43" s="324">
        <f>F44+F47+F49</f>
        <v>14241.598059999998</v>
      </c>
      <c r="G43" s="505">
        <f t="shared" si="1"/>
        <v>84.74947269000094</v>
      </c>
      <c r="H43" s="533">
        <f>E43-D43</f>
        <v>-2615.81423</v>
      </c>
    </row>
    <row r="44" spans="1:8" s="478" customFormat="1" ht="26.25" customHeight="1">
      <c r="A44" s="608" t="s">
        <v>525</v>
      </c>
      <c r="B44" s="634" t="s">
        <v>526</v>
      </c>
      <c r="C44" s="481">
        <f>C45</f>
        <v>4140</v>
      </c>
      <c r="D44" s="337">
        <f>D45</f>
        <v>6884</v>
      </c>
      <c r="E44" s="320">
        <f>E45</f>
        <v>6803.55648</v>
      </c>
      <c r="F44" s="320">
        <f>F45</f>
        <v>5522.66057</v>
      </c>
      <c r="G44" s="52">
        <f t="shared" si="1"/>
        <v>98.8314421847763</v>
      </c>
      <c r="H44" s="89">
        <f>E44-D44</f>
        <v>-80.44351999999981</v>
      </c>
    </row>
    <row r="45" spans="1:8" s="478" customFormat="1" ht="11.25" customHeight="1">
      <c r="A45" s="707" t="s">
        <v>486</v>
      </c>
      <c r="B45" s="709" t="s">
        <v>526</v>
      </c>
      <c r="C45" s="710">
        <v>4140</v>
      </c>
      <c r="D45" s="712">
        <v>6884</v>
      </c>
      <c r="E45" s="703">
        <v>6803.55648</v>
      </c>
      <c r="F45" s="703">
        <v>5522.66057</v>
      </c>
      <c r="G45" s="683">
        <f t="shared" si="1"/>
        <v>98.8314421847763</v>
      </c>
      <c r="H45" s="687">
        <f>E45-D45</f>
        <v>-80.44351999999981</v>
      </c>
    </row>
    <row r="46" spans="1:8" s="478" customFormat="1" ht="12.75" customHeight="1">
      <c r="A46" s="708"/>
      <c r="B46" s="709"/>
      <c r="C46" s="711"/>
      <c r="D46" s="712"/>
      <c r="E46" s="704"/>
      <c r="F46" s="704"/>
      <c r="G46" s="685"/>
      <c r="H46" s="688"/>
    </row>
    <row r="47" spans="1:8" s="478" customFormat="1" ht="27.75" customHeight="1">
      <c r="A47" s="635" t="s">
        <v>527</v>
      </c>
      <c r="B47" s="606" t="s">
        <v>528</v>
      </c>
      <c r="C47" s="481">
        <f>C48</f>
        <v>8376.222</v>
      </c>
      <c r="D47" s="337">
        <f>D48</f>
        <v>9507.25361</v>
      </c>
      <c r="E47" s="320">
        <f>E48</f>
        <v>6955.09269</v>
      </c>
      <c r="F47" s="323">
        <f>F48</f>
        <v>8453.23779</v>
      </c>
      <c r="G47" s="456">
        <f>G48</f>
        <v>73.15564489291036</v>
      </c>
      <c r="H47" s="479">
        <f>E47-D47</f>
        <v>-2552.1609199999994</v>
      </c>
    </row>
    <row r="48" spans="1:8" s="478" customFormat="1" ht="22.5" customHeight="1">
      <c r="A48" s="636" t="s">
        <v>529</v>
      </c>
      <c r="B48" s="606" t="s">
        <v>528</v>
      </c>
      <c r="C48" s="481">
        <v>8376.222</v>
      </c>
      <c r="D48" s="337">
        <v>9507.25361</v>
      </c>
      <c r="E48" s="320">
        <v>6955.09269</v>
      </c>
      <c r="F48" s="320">
        <v>8453.23779</v>
      </c>
      <c r="G48" s="456">
        <f>E48/D48*100</f>
        <v>73.15564489291036</v>
      </c>
      <c r="H48" s="479">
        <f>E48-D48</f>
        <v>-2552.1609199999994</v>
      </c>
    </row>
    <row r="49" spans="1:9" s="478" customFormat="1" ht="21" customHeight="1">
      <c r="A49" s="707" t="s">
        <v>68</v>
      </c>
      <c r="B49" s="714" t="s">
        <v>530</v>
      </c>
      <c r="C49" s="716">
        <f>C51</f>
        <v>296.57472</v>
      </c>
      <c r="D49" s="712">
        <f>D51</f>
        <v>761.0335</v>
      </c>
      <c r="E49" s="699">
        <f>E51</f>
        <v>777.82371</v>
      </c>
      <c r="F49" s="703">
        <f>F51</f>
        <v>265.6997</v>
      </c>
      <c r="G49" s="700">
        <f>G51</f>
        <v>102.20623796455742</v>
      </c>
      <c r="H49" s="701">
        <f>E49-D49</f>
        <v>16.790210000000002</v>
      </c>
      <c r="I49" s="637"/>
    </row>
    <row r="50" spans="1:9" s="478" customFormat="1" ht="25.5" customHeight="1">
      <c r="A50" s="708"/>
      <c r="B50" s="714"/>
      <c r="C50" s="716"/>
      <c r="D50" s="712"/>
      <c r="E50" s="699"/>
      <c r="F50" s="704"/>
      <c r="G50" s="700"/>
      <c r="H50" s="702"/>
      <c r="I50" s="460"/>
    </row>
    <row r="51" spans="1:8" s="460" customFormat="1" ht="11.25" customHeight="1">
      <c r="A51" s="707" t="s">
        <v>72</v>
      </c>
      <c r="B51" s="714" t="s">
        <v>531</v>
      </c>
      <c r="C51" s="716">
        <v>296.57472</v>
      </c>
      <c r="D51" s="712">
        <v>761.0335</v>
      </c>
      <c r="E51" s="717">
        <v>777.82371</v>
      </c>
      <c r="F51" s="703">
        <v>265.6997</v>
      </c>
      <c r="G51" s="700">
        <f>E51/D51*100</f>
        <v>102.20623796455742</v>
      </c>
      <c r="H51" s="719">
        <f>H49</f>
        <v>16.790210000000002</v>
      </c>
    </row>
    <row r="52" spans="1:8" s="460" customFormat="1" ht="23.25" customHeight="1">
      <c r="A52" s="713"/>
      <c r="B52" s="715"/>
      <c r="C52" s="710"/>
      <c r="D52" s="693"/>
      <c r="E52" s="703"/>
      <c r="F52" s="704"/>
      <c r="G52" s="718"/>
      <c r="H52" s="701"/>
    </row>
    <row r="53" spans="1:8" s="77" customFormat="1" ht="24" customHeight="1">
      <c r="A53" s="619" t="s">
        <v>536</v>
      </c>
      <c r="B53" s="620" t="s">
        <v>535</v>
      </c>
      <c r="C53" s="121"/>
      <c r="D53" s="323">
        <v>66.14255</v>
      </c>
      <c r="E53" s="528">
        <v>70.6966</v>
      </c>
      <c r="F53" s="323">
        <v>53.8975</v>
      </c>
      <c r="G53" s="39">
        <f t="shared" si="1"/>
        <v>106.88520475851023</v>
      </c>
      <c r="H53" s="61">
        <f aca="true" t="shared" si="3" ref="H53:H64">E53-D53</f>
        <v>4.554050000000004</v>
      </c>
    </row>
    <row r="54" spans="1:8" s="77" customFormat="1" ht="24" customHeight="1" thickBot="1">
      <c r="A54" s="641" t="s">
        <v>537</v>
      </c>
      <c r="B54" s="642" t="s">
        <v>498</v>
      </c>
      <c r="C54" s="643">
        <v>98.174</v>
      </c>
      <c r="D54" s="550">
        <v>324.387</v>
      </c>
      <c r="E54" s="627">
        <v>322.55172</v>
      </c>
      <c r="F54" s="550">
        <v>211.30116</v>
      </c>
      <c r="G54" s="39">
        <f t="shared" si="1"/>
        <v>99.43423133479455</v>
      </c>
      <c r="H54" s="61">
        <f t="shared" si="3"/>
        <v>-1.8352800000000116</v>
      </c>
    </row>
    <row r="55" spans="1:8" s="47" customFormat="1" ht="15" customHeight="1" thickBot="1">
      <c r="A55" s="72" t="s">
        <v>533</v>
      </c>
      <c r="B55" s="640" t="s">
        <v>532</v>
      </c>
      <c r="C55" s="245">
        <f>C56</f>
        <v>0</v>
      </c>
      <c r="D55" s="245">
        <f>D56</f>
        <v>221.174</v>
      </c>
      <c r="E55" s="245">
        <f>E56</f>
        <v>214.44911</v>
      </c>
      <c r="F55" s="245">
        <f>F56</f>
        <v>106.565</v>
      </c>
      <c r="G55" s="73">
        <f t="shared" si="1"/>
        <v>96.95945725989492</v>
      </c>
      <c r="H55" s="20">
        <f>E55-D55</f>
        <v>-6.724890000000016</v>
      </c>
    </row>
    <row r="56" spans="1:8" s="77" customFormat="1" ht="15" customHeight="1" thickBot="1">
      <c r="A56" s="638" t="s">
        <v>534</v>
      </c>
      <c r="B56" s="535" t="s">
        <v>414</v>
      </c>
      <c r="C56" s="258">
        <v>0</v>
      </c>
      <c r="D56" s="319">
        <v>221.174</v>
      </c>
      <c r="E56" s="626">
        <v>214.44911</v>
      </c>
      <c r="F56" s="639">
        <v>106.565</v>
      </c>
      <c r="G56" s="63">
        <f t="shared" si="1"/>
        <v>96.95945725989492</v>
      </c>
      <c r="H56" s="546">
        <f t="shared" si="3"/>
        <v>-6.724890000000016</v>
      </c>
    </row>
    <row r="57" spans="1:8" s="77" customFormat="1" ht="15" customHeight="1" thickBot="1">
      <c r="A57" s="72" t="s">
        <v>79</v>
      </c>
      <c r="B57" s="302" t="s">
        <v>80</v>
      </c>
      <c r="C57" s="530">
        <f>C58+C59+C60+C61+C63+C62</f>
        <v>2391</v>
      </c>
      <c r="D57" s="530">
        <f>D59+D61+D63+D58</f>
        <v>488</v>
      </c>
      <c r="E57" s="530">
        <f>E59+E61+E63+E58</f>
        <v>482.32703000000004</v>
      </c>
      <c r="F57" s="530">
        <f>F59+F61+F63+F58</f>
        <v>1469.6307100000001</v>
      </c>
      <c r="G57" s="73">
        <f t="shared" si="1"/>
        <v>98.83750614754099</v>
      </c>
      <c r="H57" s="20">
        <f t="shared" si="3"/>
        <v>-5.672969999999964</v>
      </c>
    </row>
    <row r="58" spans="1:8" s="77" customFormat="1" ht="13.5" customHeight="1">
      <c r="A58" s="34" t="s">
        <v>379</v>
      </c>
      <c r="B58" s="34" t="s">
        <v>516</v>
      </c>
      <c r="C58" s="260"/>
      <c r="D58" s="321">
        <v>79</v>
      </c>
      <c r="E58" s="330">
        <v>79.43209</v>
      </c>
      <c r="F58" s="346">
        <v>63.57778</v>
      </c>
      <c r="G58" s="545">
        <f t="shared" si="1"/>
        <v>100.54694936708862</v>
      </c>
      <c r="H58" s="508">
        <f t="shared" si="3"/>
        <v>0.4320900000000023</v>
      </c>
    </row>
    <row r="59" spans="1:8" s="77" customFormat="1" ht="15" customHeight="1">
      <c r="A59" s="527" t="s">
        <v>380</v>
      </c>
      <c r="B59" s="536" t="s">
        <v>382</v>
      </c>
      <c r="C59" s="259">
        <v>1</v>
      </c>
      <c r="D59" s="320">
        <v>1</v>
      </c>
      <c r="E59" s="325"/>
      <c r="F59" s="340">
        <v>0.44199</v>
      </c>
      <c r="G59" s="55">
        <f t="shared" si="1"/>
        <v>0</v>
      </c>
      <c r="H59" s="56">
        <f t="shared" si="3"/>
        <v>-1</v>
      </c>
    </row>
    <row r="60" spans="1:8" s="77" customFormat="1" ht="12" customHeight="1">
      <c r="A60" s="27" t="s">
        <v>393</v>
      </c>
      <c r="B60" s="54" t="s">
        <v>394</v>
      </c>
      <c r="C60" s="259"/>
      <c r="D60" s="320"/>
      <c r="E60" s="325"/>
      <c r="F60" s="340"/>
      <c r="G60" s="52">
        <v>0</v>
      </c>
      <c r="H60" s="89">
        <f t="shared" si="3"/>
        <v>0</v>
      </c>
    </row>
    <row r="61" spans="1:8" s="77" customFormat="1" ht="14.25" customHeight="1">
      <c r="A61" s="27" t="s">
        <v>381</v>
      </c>
      <c r="B61" s="48" t="s">
        <v>383</v>
      </c>
      <c r="C61" s="259">
        <v>220</v>
      </c>
      <c r="D61" s="320">
        <v>58</v>
      </c>
      <c r="E61" s="325">
        <v>56.74775</v>
      </c>
      <c r="F61" s="340">
        <v>160.90327</v>
      </c>
      <c r="G61" s="52">
        <f t="shared" si="1"/>
        <v>97.84094827586208</v>
      </c>
      <c r="H61" s="89">
        <f t="shared" si="3"/>
        <v>-1.2522499999999965</v>
      </c>
    </row>
    <row r="62" spans="1:8" s="77" customFormat="1" ht="12.75" customHeight="1">
      <c r="A62" s="48" t="s">
        <v>386</v>
      </c>
      <c r="B62" s="48" t="s">
        <v>387</v>
      </c>
      <c r="C62" s="259"/>
      <c r="D62" s="320"/>
      <c r="E62" s="325"/>
      <c r="F62" s="340"/>
      <c r="G62" s="52">
        <v>0</v>
      </c>
      <c r="H62" s="89">
        <f t="shared" si="3"/>
        <v>0</v>
      </c>
    </row>
    <row r="63" spans="1:8" s="77" customFormat="1" ht="22.5" customHeight="1">
      <c r="A63" s="541" t="s">
        <v>395</v>
      </c>
      <c r="B63" s="536" t="s">
        <v>388</v>
      </c>
      <c r="C63" s="259">
        <v>2170</v>
      </c>
      <c r="D63" s="320">
        <v>350</v>
      </c>
      <c r="E63" s="325">
        <v>346.14719</v>
      </c>
      <c r="F63" s="340">
        <v>1244.70767</v>
      </c>
      <c r="G63" s="52">
        <f t="shared" si="1"/>
        <v>98.89919714285715</v>
      </c>
      <c r="H63" s="89">
        <f t="shared" si="3"/>
        <v>-3.8528099999999768</v>
      </c>
    </row>
    <row r="64" spans="1:8" s="460" customFormat="1" ht="13.5" customHeight="1" thickBot="1">
      <c r="A64" s="425" t="s">
        <v>487</v>
      </c>
      <c r="B64" s="459" t="s">
        <v>488</v>
      </c>
      <c r="C64" s="320"/>
      <c r="D64" s="320"/>
      <c r="E64" s="320"/>
      <c r="F64" s="461">
        <v>22.5</v>
      </c>
      <c r="G64" s="531">
        <v>0</v>
      </c>
      <c r="H64" s="510">
        <f t="shared" si="3"/>
        <v>0</v>
      </c>
    </row>
    <row r="65" spans="1:8" s="77" customFormat="1" ht="13.5" customHeight="1" thickBot="1">
      <c r="A65" s="532" t="s">
        <v>501</v>
      </c>
      <c r="B65" s="306" t="s">
        <v>94</v>
      </c>
      <c r="C65" s="274">
        <v>0</v>
      </c>
      <c r="D65" s="327">
        <f>D66+D67+D68</f>
        <v>2578.26413</v>
      </c>
      <c r="E65" s="327">
        <f>E66+E67+E68</f>
        <v>2670.64712</v>
      </c>
      <c r="F65" s="327">
        <f>F66+F67+F68</f>
        <v>936.39582</v>
      </c>
      <c r="G65" s="73">
        <f t="shared" si="1"/>
        <v>103.58314685159895</v>
      </c>
      <c r="H65" s="20">
        <f>E65-D65</f>
        <v>92.38299000000006</v>
      </c>
    </row>
    <row r="66" spans="1:8" s="77" customFormat="1" ht="26.25" customHeight="1">
      <c r="A66" s="646" t="s">
        <v>502</v>
      </c>
      <c r="B66" s="655" t="s">
        <v>503</v>
      </c>
      <c r="C66" s="648"/>
      <c r="D66" s="650">
        <v>277.07</v>
      </c>
      <c r="E66" s="650">
        <v>277.07</v>
      </c>
      <c r="F66" s="653">
        <v>105.678</v>
      </c>
      <c r="G66" s="505">
        <f t="shared" si="1"/>
        <v>100</v>
      </c>
      <c r="H66" s="508">
        <v>0</v>
      </c>
    </row>
    <row r="67" spans="1:8" s="77" customFormat="1" ht="24" customHeight="1">
      <c r="A67" s="541" t="s">
        <v>505</v>
      </c>
      <c r="B67" s="656" t="s">
        <v>503</v>
      </c>
      <c r="C67" s="285"/>
      <c r="D67" s="395">
        <v>1258.99413</v>
      </c>
      <c r="E67" s="645">
        <v>1258.99413</v>
      </c>
      <c r="F67" s="337">
        <v>130.2</v>
      </c>
      <c r="G67" s="52">
        <f aca="true" t="shared" si="4" ref="G67:G123">E67/D67*100</f>
        <v>100</v>
      </c>
      <c r="H67" s="89">
        <f aca="true" t="shared" si="5" ref="H67:H123">E67-D67</f>
        <v>0</v>
      </c>
    </row>
    <row r="68" spans="1:8" ht="24.75" customHeight="1" thickBot="1">
      <c r="A68" s="647" t="s">
        <v>506</v>
      </c>
      <c r="B68" s="657" t="s">
        <v>504</v>
      </c>
      <c r="C68" s="649"/>
      <c r="D68" s="651">
        <v>1042.2</v>
      </c>
      <c r="E68" s="652">
        <v>1134.58299</v>
      </c>
      <c r="F68" s="654">
        <v>700.51782</v>
      </c>
      <c r="G68" s="531">
        <f t="shared" si="4"/>
        <v>108.86422855497986</v>
      </c>
      <c r="H68" s="510">
        <f t="shared" si="5"/>
        <v>92.38299000000006</v>
      </c>
    </row>
    <row r="69" spans="1:8" ht="12.75" thickBot="1">
      <c r="A69" s="72" t="s">
        <v>95</v>
      </c>
      <c r="B69" s="302" t="s">
        <v>96</v>
      </c>
      <c r="C69" s="305">
        <f>C86+C90+C80+C77+C79+C88+C89+C87+C85+C78+C92+C71+C72+C81+C70</f>
        <v>448</v>
      </c>
      <c r="D69" s="305">
        <f>D86+D90+D80+D77+D79+D88+D89+D87+D85+D78+D92+D71+D72+D81+D70</f>
        <v>1382.467</v>
      </c>
      <c r="E69" s="305">
        <f>E86+E90+E80+E77+E79+E88+E89+E87+E85+E78+E92+E71+E72+E81+E70+E73</f>
        <v>1452.77788</v>
      </c>
      <c r="F69" s="305">
        <f>F86+F90+F80+F77+F79+F88+F89+F87+F85+F78+F92+F71+F72+F81+F70</f>
        <v>874.71262</v>
      </c>
      <c r="G69" s="97">
        <f t="shared" si="4"/>
        <v>105.08589933792271</v>
      </c>
      <c r="H69" s="99">
        <f t="shared" si="5"/>
        <v>70.31088</v>
      </c>
    </row>
    <row r="70" spans="1:8" s="9" customFormat="1" ht="12.75" customHeight="1">
      <c r="A70" s="34" t="s">
        <v>279</v>
      </c>
      <c r="B70" s="34" t="s">
        <v>385</v>
      </c>
      <c r="C70" s="260">
        <v>45</v>
      </c>
      <c r="D70" s="321">
        <v>40</v>
      </c>
      <c r="E70" s="321">
        <v>41.47881</v>
      </c>
      <c r="F70" s="338">
        <v>44.08361</v>
      </c>
      <c r="G70" s="52">
        <f t="shared" si="4"/>
        <v>103.697025</v>
      </c>
      <c r="H70" s="56">
        <f>E70-D70</f>
        <v>1.4788100000000028</v>
      </c>
    </row>
    <row r="71" spans="1:8" ht="12.75" customHeight="1">
      <c r="A71" s="48" t="s">
        <v>384</v>
      </c>
      <c r="B71" s="54" t="s">
        <v>385</v>
      </c>
      <c r="C71" s="259">
        <v>1</v>
      </c>
      <c r="D71" s="320">
        <v>6.5</v>
      </c>
      <c r="E71" s="320">
        <v>6.55</v>
      </c>
      <c r="F71" s="337">
        <v>15.275</v>
      </c>
      <c r="G71" s="52">
        <f t="shared" si="4"/>
        <v>100.76923076923077</v>
      </c>
      <c r="H71" s="89">
        <f t="shared" si="5"/>
        <v>0.04999999999999982</v>
      </c>
    </row>
    <row r="72" spans="1:8" ht="12.75" customHeight="1">
      <c r="A72" s="27" t="s">
        <v>99</v>
      </c>
      <c r="B72" s="27" t="s">
        <v>517</v>
      </c>
      <c r="C72" s="261">
        <v>38</v>
      </c>
      <c r="D72" s="322">
        <v>16</v>
      </c>
      <c r="E72" s="322">
        <v>0</v>
      </c>
      <c r="F72" s="339">
        <v>10</v>
      </c>
      <c r="G72" s="39">
        <f>E72/D72*100</f>
        <v>0</v>
      </c>
      <c r="H72" s="61">
        <f>E72-D72</f>
        <v>-16</v>
      </c>
    </row>
    <row r="73" spans="1:8" ht="24.75" customHeight="1">
      <c r="A73" s="621" t="s">
        <v>578</v>
      </c>
      <c r="B73" s="620" t="s">
        <v>579</v>
      </c>
      <c r="C73" s="261"/>
      <c r="D73" s="322"/>
      <c r="E73" s="322">
        <v>15</v>
      </c>
      <c r="F73" s="339"/>
      <c r="G73" s="39" t="e">
        <f>E73/D73*100</f>
        <v>#DIV/0!</v>
      </c>
      <c r="H73" s="61">
        <f>E73-D73</f>
        <v>15</v>
      </c>
    </row>
    <row r="74" spans="1:8" ht="12">
      <c r="A74" s="91" t="s">
        <v>396</v>
      </c>
      <c r="B74" s="91" t="s">
        <v>397</v>
      </c>
      <c r="C74" s="121"/>
      <c r="D74" s="323"/>
      <c r="E74" s="323"/>
      <c r="F74" s="344"/>
      <c r="G74" s="52">
        <v>0</v>
      </c>
      <c r="H74" s="89">
        <f t="shared" si="5"/>
        <v>0</v>
      </c>
    </row>
    <row r="75" spans="2:8" ht="0.75" customHeight="1">
      <c r="B75" s="13"/>
      <c r="C75" s="260"/>
      <c r="D75" s="321"/>
      <c r="E75" s="321"/>
      <c r="F75" s="338"/>
      <c r="G75" s="39">
        <v>0</v>
      </c>
      <c r="H75" s="61">
        <f t="shared" si="5"/>
        <v>0</v>
      </c>
    </row>
    <row r="76" spans="1:8" ht="22.5" customHeight="1">
      <c r="A76" s="621" t="s">
        <v>105</v>
      </c>
      <c r="B76" s="620" t="s">
        <v>518</v>
      </c>
      <c r="C76" s="261"/>
      <c r="D76" s="322"/>
      <c r="E76" s="322"/>
      <c r="F76" s="339"/>
      <c r="G76" s="63" t="e">
        <f>E76/D76*100</f>
        <v>#DIV/0!</v>
      </c>
      <c r="H76" s="60">
        <f>E76-D76</f>
        <v>0</v>
      </c>
    </row>
    <row r="77" spans="1:8" ht="12" customHeight="1">
      <c r="A77" s="27" t="s">
        <v>226</v>
      </c>
      <c r="B77" s="58" t="s">
        <v>227</v>
      </c>
      <c r="C77" s="264"/>
      <c r="D77" s="328"/>
      <c r="E77" s="320"/>
      <c r="F77" s="337">
        <v>30</v>
      </c>
      <c r="G77" s="52">
        <v>0</v>
      </c>
      <c r="H77" s="89">
        <f t="shared" si="5"/>
        <v>0</v>
      </c>
    </row>
    <row r="78" spans="1:8" ht="12">
      <c r="A78" s="27" t="s">
        <v>107</v>
      </c>
      <c r="B78" s="27" t="s">
        <v>519</v>
      </c>
      <c r="C78" s="261">
        <v>181</v>
      </c>
      <c r="D78" s="322">
        <v>23</v>
      </c>
      <c r="E78" s="322">
        <v>22</v>
      </c>
      <c r="F78" s="339">
        <v>12.3</v>
      </c>
      <c r="G78" s="52">
        <f t="shared" si="4"/>
        <v>95.65217391304348</v>
      </c>
      <c r="H78" s="89">
        <f t="shared" si="5"/>
        <v>-1</v>
      </c>
    </row>
    <row r="79" spans="1:8" ht="15.75" customHeight="1">
      <c r="A79" s="27" t="s">
        <v>110</v>
      </c>
      <c r="B79" s="27" t="s">
        <v>111</v>
      </c>
      <c r="C79" s="261">
        <v>140</v>
      </c>
      <c r="D79" s="322">
        <v>322</v>
      </c>
      <c r="E79" s="320">
        <v>342.24039</v>
      </c>
      <c r="F79" s="337">
        <v>131.02001</v>
      </c>
      <c r="G79" s="52">
        <f t="shared" si="4"/>
        <v>106.28583540372671</v>
      </c>
      <c r="H79" s="89">
        <f t="shared" si="5"/>
        <v>20.24038999999999</v>
      </c>
    </row>
    <row r="80" spans="1:8" ht="12.75" customHeight="1">
      <c r="A80" s="27" t="s">
        <v>112</v>
      </c>
      <c r="B80" s="27" t="s">
        <v>225</v>
      </c>
      <c r="C80" s="261"/>
      <c r="D80" s="322"/>
      <c r="E80" s="323"/>
      <c r="F80" s="344"/>
      <c r="G80" s="52">
        <v>0</v>
      </c>
      <c r="H80" s="89">
        <f t="shared" si="5"/>
        <v>0</v>
      </c>
    </row>
    <row r="81" spans="1:8" ht="24">
      <c r="A81" s="621" t="s">
        <v>113</v>
      </c>
      <c r="B81" s="620" t="s">
        <v>520</v>
      </c>
      <c r="C81" s="261">
        <v>14</v>
      </c>
      <c r="D81" s="322">
        <v>15</v>
      </c>
      <c r="E81" s="322">
        <v>15.27019</v>
      </c>
      <c r="F81" s="339">
        <v>4.01</v>
      </c>
      <c r="G81" s="52">
        <f t="shared" si="4"/>
        <v>101.80126666666666</v>
      </c>
      <c r="H81" s="89">
        <f t="shared" si="5"/>
        <v>0.2701899999999995</v>
      </c>
    </row>
    <row r="82" spans="3:8" ht="12.75" customHeight="1" hidden="1">
      <c r="C82" s="335"/>
      <c r="D82" s="421"/>
      <c r="G82" s="52" t="e">
        <f t="shared" si="4"/>
        <v>#DIV/0!</v>
      </c>
      <c r="H82" s="89">
        <f t="shared" si="5"/>
        <v>0</v>
      </c>
    </row>
    <row r="83" spans="3:8" ht="12.75" customHeight="1" hidden="1">
      <c r="C83" s="335"/>
      <c r="D83" s="421"/>
      <c r="G83" s="52" t="e">
        <f t="shared" si="4"/>
        <v>#DIV/0!</v>
      </c>
      <c r="H83" s="89">
        <f t="shared" si="5"/>
        <v>0</v>
      </c>
    </row>
    <row r="84" spans="3:8" ht="12.75" customHeight="1" hidden="1">
      <c r="C84" s="335"/>
      <c r="D84" s="421"/>
      <c r="G84" s="52" t="e">
        <f t="shared" si="4"/>
        <v>#DIV/0!</v>
      </c>
      <c r="H84" s="89">
        <f t="shared" si="5"/>
        <v>0</v>
      </c>
    </row>
    <row r="85" spans="1:8" ht="15.75" customHeight="1">
      <c r="A85" s="48" t="s">
        <v>115</v>
      </c>
      <c r="B85" s="48" t="s">
        <v>403</v>
      </c>
      <c r="C85" s="259"/>
      <c r="D85" s="320">
        <v>30</v>
      </c>
      <c r="E85" s="320">
        <v>39</v>
      </c>
      <c r="F85" s="456">
        <v>4.5</v>
      </c>
      <c r="G85" s="52">
        <v>0</v>
      </c>
      <c r="H85" s="89">
        <f t="shared" si="5"/>
        <v>9</v>
      </c>
    </row>
    <row r="86" spans="1:8" ht="12.75" customHeight="1" hidden="1">
      <c r="A86" s="13"/>
      <c r="B86" s="13" t="s">
        <v>117</v>
      </c>
      <c r="C86" s="263"/>
      <c r="D86" s="326"/>
      <c r="E86" s="480"/>
      <c r="F86" s="362"/>
      <c r="G86" s="52" t="e">
        <f t="shared" si="4"/>
        <v>#DIV/0!</v>
      </c>
      <c r="H86" s="89">
        <f t="shared" si="5"/>
        <v>0</v>
      </c>
    </row>
    <row r="87" spans="1:8" ht="27.75" customHeight="1">
      <c r="A87" s="541" t="s">
        <v>312</v>
      </c>
      <c r="B87" s="54" t="s">
        <v>401</v>
      </c>
      <c r="C87" s="264"/>
      <c r="D87" s="328">
        <v>99</v>
      </c>
      <c r="E87" s="320">
        <v>91.85038</v>
      </c>
      <c r="F87" s="337">
        <v>11</v>
      </c>
      <c r="G87" s="52">
        <f t="shared" si="4"/>
        <v>92.77816161616161</v>
      </c>
      <c r="H87" s="89">
        <f t="shared" si="5"/>
        <v>-7.149619999999999</v>
      </c>
    </row>
    <row r="88" spans="1:8" ht="24" customHeight="1">
      <c r="A88" s="541" t="s">
        <v>305</v>
      </c>
      <c r="B88" s="166" t="s">
        <v>307</v>
      </c>
      <c r="C88" s="259"/>
      <c r="D88" s="320">
        <v>5.346</v>
      </c>
      <c r="E88" s="320">
        <v>5.346</v>
      </c>
      <c r="F88" s="337">
        <v>0.991</v>
      </c>
      <c r="G88" s="52">
        <f t="shared" si="4"/>
        <v>100</v>
      </c>
      <c r="H88" s="89">
        <f t="shared" si="5"/>
        <v>0</v>
      </c>
    </row>
    <row r="89" spans="1:8" ht="23.25" customHeight="1">
      <c r="A89" s="541" t="s">
        <v>306</v>
      </c>
      <c r="B89" s="167" t="s">
        <v>308</v>
      </c>
      <c r="C89" s="259">
        <v>29</v>
      </c>
      <c r="D89" s="320">
        <v>68</v>
      </c>
      <c r="E89" s="481">
        <v>109.73038</v>
      </c>
      <c r="F89" s="348">
        <v>42.04</v>
      </c>
      <c r="G89" s="52">
        <f t="shared" si="4"/>
        <v>161.36820588235295</v>
      </c>
      <c r="H89" s="89">
        <f t="shared" si="5"/>
        <v>41.73038</v>
      </c>
    </row>
    <row r="90" spans="1:8" ht="12">
      <c r="A90" s="34" t="s">
        <v>118</v>
      </c>
      <c r="B90" s="34" t="s">
        <v>119</v>
      </c>
      <c r="C90" s="136">
        <f>C91</f>
        <v>0</v>
      </c>
      <c r="D90" s="324">
        <v>757.621</v>
      </c>
      <c r="E90" s="324">
        <v>764.31173</v>
      </c>
      <c r="F90" s="349">
        <v>569.493</v>
      </c>
      <c r="G90" s="52">
        <f t="shared" si="4"/>
        <v>100.88312361985743</v>
      </c>
      <c r="H90" s="89">
        <f t="shared" si="5"/>
        <v>6.6907300000000305</v>
      </c>
    </row>
    <row r="91" spans="1:8" ht="12.75" customHeight="1">
      <c r="A91" s="621" t="s">
        <v>325</v>
      </c>
      <c r="B91" s="27" t="s">
        <v>521</v>
      </c>
      <c r="C91" s="261"/>
      <c r="D91" s="322"/>
      <c r="E91" s="322"/>
      <c r="F91" s="339"/>
      <c r="G91" s="39">
        <v>0</v>
      </c>
      <c r="H91" s="89">
        <f t="shared" si="5"/>
        <v>0</v>
      </c>
    </row>
    <row r="92" spans="1:8" ht="26.25" customHeight="1" thickBot="1">
      <c r="A92" s="621" t="s">
        <v>123</v>
      </c>
      <c r="B92" s="620" t="s">
        <v>522</v>
      </c>
      <c r="C92" s="261"/>
      <c r="D92" s="322"/>
      <c r="E92" s="322"/>
      <c r="F92" s="339"/>
      <c r="G92" s="39">
        <v>0</v>
      </c>
      <c r="H92" s="89">
        <f t="shared" si="5"/>
        <v>0</v>
      </c>
    </row>
    <row r="93" spans="1:8" ht="12.75" thickBot="1">
      <c r="A93" s="72" t="s">
        <v>125</v>
      </c>
      <c r="B93" s="302" t="s">
        <v>126</v>
      </c>
      <c r="C93" s="305">
        <f>C96+C97</f>
        <v>311.91</v>
      </c>
      <c r="D93" s="305">
        <f>D96+D97</f>
        <v>10948.83017</v>
      </c>
      <c r="E93" s="305">
        <f>E96+E97+E95+E94</f>
        <v>10934.155480000001</v>
      </c>
      <c r="F93" s="305">
        <f>F96+F97+F94</f>
        <v>2818.87864</v>
      </c>
      <c r="G93" s="97">
        <f t="shared" si="4"/>
        <v>99.86597024730361</v>
      </c>
      <c r="H93" s="99">
        <f t="shared" si="5"/>
        <v>-14.674689999998009</v>
      </c>
    </row>
    <row r="94" spans="1:8" ht="12">
      <c r="A94" s="34" t="s">
        <v>127</v>
      </c>
      <c r="B94" s="34" t="s">
        <v>128</v>
      </c>
      <c r="C94" s="260"/>
      <c r="D94" s="321"/>
      <c r="E94" s="326">
        <v>111.27338</v>
      </c>
      <c r="F94" s="341">
        <v>152.6301</v>
      </c>
      <c r="G94" s="545">
        <v>0</v>
      </c>
      <c r="H94" s="508">
        <f t="shared" si="5"/>
        <v>111.27338</v>
      </c>
    </row>
    <row r="95" spans="1:8" ht="12">
      <c r="A95" s="27" t="s">
        <v>309</v>
      </c>
      <c r="B95" s="58" t="s">
        <v>128</v>
      </c>
      <c r="C95" s="264"/>
      <c r="D95" s="328"/>
      <c r="E95" s="328">
        <v>8.6818</v>
      </c>
      <c r="F95" s="342"/>
      <c r="G95" s="52">
        <v>0</v>
      </c>
      <c r="H95" s="89">
        <f t="shared" si="5"/>
        <v>8.6818</v>
      </c>
    </row>
    <row r="96" spans="1:8" ht="12">
      <c r="A96" s="27" t="s">
        <v>280</v>
      </c>
      <c r="B96" s="58" t="s">
        <v>129</v>
      </c>
      <c r="C96" s="264"/>
      <c r="D96" s="328"/>
      <c r="E96" s="320"/>
      <c r="F96" s="337"/>
      <c r="G96" s="52" t="e">
        <f t="shared" si="4"/>
        <v>#DIV/0!</v>
      </c>
      <c r="H96" s="89">
        <f t="shared" si="5"/>
        <v>0</v>
      </c>
    </row>
    <row r="97" spans="1:8" ht="12.75" customHeight="1" thickBot="1">
      <c r="A97" s="27" t="s">
        <v>319</v>
      </c>
      <c r="B97" s="27" t="s">
        <v>126</v>
      </c>
      <c r="C97" s="261">
        <v>311.91</v>
      </c>
      <c r="D97" s="322">
        <v>10948.83017</v>
      </c>
      <c r="E97" s="323">
        <v>10814.2003</v>
      </c>
      <c r="F97" s="344">
        <v>2666.24854</v>
      </c>
      <c r="G97" s="531">
        <f t="shared" si="4"/>
        <v>98.77037210451134</v>
      </c>
      <c r="H97" s="546">
        <f>E97-D97</f>
        <v>-134.62986999999885</v>
      </c>
    </row>
    <row r="98" spans="1:8" ht="11.25" customHeight="1" thickBot="1">
      <c r="A98" s="72" t="s">
        <v>134</v>
      </c>
      <c r="B98" s="367" t="s">
        <v>135</v>
      </c>
      <c r="C98" s="246">
        <f>C99+C174+C172+C171</f>
        <v>294955</v>
      </c>
      <c r="D98" s="246">
        <f>D99+D174+D172+D171</f>
        <v>331501.24</v>
      </c>
      <c r="E98" s="246">
        <f>E99+E174+E172+E171</f>
        <v>330200.5789199999</v>
      </c>
      <c r="F98" s="246">
        <f>F99+F174+F172+F171+F170</f>
        <v>307744.14238</v>
      </c>
      <c r="G98" s="73">
        <f t="shared" si="4"/>
        <v>99.60764518407228</v>
      </c>
      <c r="H98" s="20">
        <f t="shared" si="5"/>
        <v>-1300.6610800001072</v>
      </c>
    </row>
    <row r="99" spans="1:8" ht="11.25" customHeight="1" thickBot="1">
      <c r="A99" s="368" t="s">
        <v>232</v>
      </c>
      <c r="B99" s="177" t="s">
        <v>233</v>
      </c>
      <c r="C99" s="369">
        <f>C100+C103+C121+C151</f>
        <v>294955</v>
      </c>
      <c r="D99" s="369">
        <f>D100+D103+D121+D151</f>
        <v>331470.24</v>
      </c>
      <c r="E99" s="369">
        <f>E100+E103+E121+E151</f>
        <v>330123.3975399999</v>
      </c>
      <c r="F99" s="369">
        <f>F100+F103+F121+F151</f>
        <v>307314.24802</v>
      </c>
      <c r="G99" s="73">
        <f t="shared" si="4"/>
        <v>99.59367620453648</v>
      </c>
      <c r="H99" s="20">
        <f t="shared" si="5"/>
        <v>-1346.8424600000726</v>
      </c>
    </row>
    <row r="100" spans="1:8" ht="11.25" customHeight="1" thickBot="1">
      <c r="A100" s="72" t="s">
        <v>577</v>
      </c>
      <c r="B100" s="367" t="s">
        <v>137</v>
      </c>
      <c r="C100" s="246">
        <f>C101+C102</f>
        <v>116714.4</v>
      </c>
      <c r="D100" s="246">
        <f>D101+D102</f>
        <v>137652.4</v>
      </c>
      <c r="E100" s="246">
        <f>E101+E102</f>
        <v>137652.4</v>
      </c>
      <c r="F100" s="246">
        <f>F101+F102</f>
        <v>112795.7</v>
      </c>
      <c r="G100" s="73">
        <f t="shared" si="4"/>
        <v>100</v>
      </c>
      <c r="H100" s="20">
        <f t="shared" si="5"/>
        <v>0</v>
      </c>
    </row>
    <row r="101" spans="1:8" ht="11.25" customHeight="1">
      <c r="A101" s="13" t="s">
        <v>576</v>
      </c>
      <c r="B101" s="556" t="s">
        <v>139</v>
      </c>
      <c r="C101" s="555">
        <v>115282</v>
      </c>
      <c r="D101" s="552">
        <v>127620</v>
      </c>
      <c r="E101" s="551">
        <v>127620</v>
      </c>
      <c r="F101" s="350">
        <v>109214</v>
      </c>
      <c r="G101" s="545">
        <f t="shared" si="4"/>
        <v>100</v>
      </c>
      <c r="H101" s="508">
        <f t="shared" si="5"/>
        <v>0</v>
      </c>
    </row>
    <row r="102" spans="1:8" ht="11.25" customHeight="1" thickBot="1">
      <c r="A102" s="373" t="s">
        <v>575</v>
      </c>
      <c r="B102" s="557" t="s">
        <v>219</v>
      </c>
      <c r="C102" s="554">
        <v>1432.4</v>
      </c>
      <c r="D102" s="553">
        <v>10032.4</v>
      </c>
      <c r="E102" s="550">
        <v>10032.4</v>
      </c>
      <c r="F102" s="549">
        <v>3581.7</v>
      </c>
      <c r="G102" s="531">
        <f t="shared" si="4"/>
        <v>100</v>
      </c>
      <c r="H102" s="546">
        <f t="shared" si="5"/>
        <v>0</v>
      </c>
    </row>
    <row r="103" spans="1:8" ht="11.25" customHeight="1" thickBot="1">
      <c r="A103" s="72" t="s">
        <v>574</v>
      </c>
      <c r="B103" s="367" t="s">
        <v>141</v>
      </c>
      <c r="C103" s="246">
        <f>C106+C109+C113+C105</f>
        <v>11840.699999999999</v>
      </c>
      <c r="D103" s="246">
        <f>D106+D109+D113+D105+D104+D110+D111+D112</f>
        <v>26734.239999999998</v>
      </c>
      <c r="E103" s="246">
        <f>E106+E109+E113+E105+E104+E110+E111+E112</f>
        <v>26723.784229999997</v>
      </c>
      <c r="F103" s="246">
        <f>F106+F109+F113+F105+F104+F110+F111+F112+F107+F108</f>
        <v>23337.104819999997</v>
      </c>
      <c r="G103" s="73">
        <f t="shared" si="4"/>
        <v>99.9608899673228</v>
      </c>
      <c r="H103" s="20">
        <f t="shared" si="5"/>
        <v>-10.455770000000484</v>
      </c>
    </row>
    <row r="104" spans="1:8" ht="11.25" customHeight="1">
      <c r="A104" s="13" t="s">
        <v>573</v>
      </c>
      <c r="B104" s="109" t="s">
        <v>423</v>
      </c>
      <c r="C104" s="555">
        <v>5270.3</v>
      </c>
      <c r="D104" s="565">
        <v>5270.3</v>
      </c>
      <c r="E104" s="551">
        <v>5270.3</v>
      </c>
      <c r="F104" s="561">
        <v>1654.2</v>
      </c>
      <c r="G104" s="545">
        <f t="shared" si="4"/>
        <v>100</v>
      </c>
      <c r="H104" s="508">
        <f t="shared" si="5"/>
        <v>0</v>
      </c>
    </row>
    <row r="105" spans="1:8" ht="11.25" customHeight="1">
      <c r="A105" s="58" t="s">
        <v>572</v>
      </c>
      <c r="B105" s="67" t="s">
        <v>143</v>
      </c>
      <c r="C105" s="262"/>
      <c r="D105" s="566"/>
      <c r="E105" s="320"/>
      <c r="F105" s="348">
        <v>2078.8</v>
      </c>
      <c r="G105" s="52">
        <v>0</v>
      </c>
      <c r="H105" s="89">
        <f t="shared" si="5"/>
        <v>0</v>
      </c>
    </row>
    <row r="106" spans="1:8" s="9" customFormat="1" ht="11.25" customHeight="1">
      <c r="A106" s="13" t="s">
        <v>571</v>
      </c>
      <c r="B106" s="68" t="s">
        <v>145</v>
      </c>
      <c r="C106" s="294"/>
      <c r="D106" s="567"/>
      <c r="E106" s="324"/>
      <c r="F106" s="462">
        <v>4500</v>
      </c>
      <c r="G106" s="52">
        <v>0</v>
      </c>
      <c r="H106" s="56">
        <f t="shared" si="5"/>
        <v>0</v>
      </c>
    </row>
    <row r="107" spans="1:8" s="9" customFormat="1" ht="11.25" customHeight="1">
      <c r="A107" s="379" t="s">
        <v>570</v>
      </c>
      <c r="B107" s="67" t="s">
        <v>425</v>
      </c>
      <c r="C107" s="291"/>
      <c r="D107" s="568"/>
      <c r="E107" s="323"/>
      <c r="F107" s="337">
        <v>1763.3</v>
      </c>
      <c r="G107" s="52">
        <v>0</v>
      </c>
      <c r="H107" s="56">
        <f t="shared" si="5"/>
        <v>0</v>
      </c>
    </row>
    <row r="108" spans="1:8" s="9" customFormat="1" ht="11.25" customHeight="1">
      <c r="A108" s="379" t="s">
        <v>570</v>
      </c>
      <c r="B108" s="67" t="s">
        <v>473</v>
      </c>
      <c r="C108" s="291"/>
      <c r="D108" s="568"/>
      <c r="E108" s="323"/>
      <c r="F108" s="562">
        <v>777.6</v>
      </c>
      <c r="G108" s="52">
        <v>0</v>
      </c>
      <c r="H108" s="56">
        <f t="shared" si="5"/>
        <v>0</v>
      </c>
    </row>
    <row r="109" spans="1:8" s="9" customFormat="1" ht="11.25" customHeight="1">
      <c r="A109" s="379" t="s">
        <v>569</v>
      </c>
      <c r="B109" s="67" t="s">
        <v>153</v>
      </c>
      <c r="C109" s="291">
        <v>3287.4</v>
      </c>
      <c r="D109" s="568">
        <v>3287.4</v>
      </c>
      <c r="E109" s="323">
        <v>3287.4</v>
      </c>
      <c r="F109" s="562">
        <v>3173.6</v>
      </c>
      <c r="G109" s="52">
        <f t="shared" si="4"/>
        <v>100</v>
      </c>
      <c r="H109" s="56">
        <f t="shared" si="5"/>
        <v>0</v>
      </c>
    </row>
    <row r="110" spans="1:8" s="9" customFormat="1" ht="11.25" customHeight="1">
      <c r="A110" s="379" t="s">
        <v>568</v>
      </c>
      <c r="B110" s="67" t="s">
        <v>475</v>
      </c>
      <c r="C110" s="262"/>
      <c r="D110" s="566">
        <v>3514.64</v>
      </c>
      <c r="E110" s="320">
        <v>3514.64</v>
      </c>
      <c r="F110" s="563">
        <v>600</v>
      </c>
      <c r="G110" s="52">
        <f t="shared" si="4"/>
        <v>100</v>
      </c>
      <c r="H110" s="56">
        <f t="shared" si="5"/>
        <v>0</v>
      </c>
    </row>
    <row r="111" spans="1:8" s="9" customFormat="1" ht="11.25" customHeight="1">
      <c r="A111" s="379" t="s">
        <v>567</v>
      </c>
      <c r="B111" s="67" t="s">
        <v>478</v>
      </c>
      <c r="C111" s="262"/>
      <c r="D111" s="567">
        <v>138.6</v>
      </c>
      <c r="E111" s="324">
        <v>138.6</v>
      </c>
      <c r="F111" s="564">
        <v>203.3</v>
      </c>
      <c r="G111" s="52">
        <f t="shared" si="4"/>
        <v>100</v>
      </c>
      <c r="H111" s="56">
        <f t="shared" si="5"/>
        <v>0</v>
      </c>
    </row>
    <row r="112" spans="1:8" s="9" customFormat="1" ht="11.25" customHeight="1" thickBot="1">
      <c r="A112" s="379" t="s">
        <v>566</v>
      </c>
      <c r="B112" s="559" t="s">
        <v>493</v>
      </c>
      <c r="C112" s="560"/>
      <c r="D112" s="569">
        <v>5000</v>
      </c>
      <c r="E112" s="570">
        <v>4999.99789</v>
      </c>
      <c r="F112" s="558"/>
      <c r="G112" s="531">
        <f>E112/D112*100</f>
        <v>99.99995779999999</v>
      </c>
      <c r="H112" s="546">
        <f>E112-D112</f>
        <v>-0.002110000000357104</v>
      </c>
    </row>
    <row r="113" spans="1:8" ht="11.25" customHeight="1" thickBot="1">
      <c r="A113" s="137" t="s">
        <v>564</v>
      </c>
      <c r="B113" s="367" t="s">
        <v>152</v>
      </c>
      <c r="C113" s="246">
        <f>C114+C115+C116+C117</f>
        <v>8553.3</v>
      </c>
      <c r="D113" s="246">
        <f>D114+D115+D116+D117</f>
        <v>9523.3</v>
      </c>
      <c r="E113" s="246">
        <f>E114+E115+E116+E117</f>
        <v>9512.84634</v>
      </c>
      <c r="F113" s="246">
        <f>F114+F115+F116+F117+F118</f>
        <v>8586.30482</v>
      </c>
      <c r="G113" s="73">
        <f t="shared" si="4"/>
        <v>99.89023069734232</v>
      </c>
      <c r="H113" s="20">
        <f t="shared" si="5"/>
        <v>-10.453659999999218</v>
      </c>
    </row>
    <row r="114" spans="1:8" ht="11.25" customHeight="1">
      <c r="A114" s="34" t="s">
        <v>564</v>
      </c>
      <c r="B114" s="556" t="s">
        <v>496</v>
      </c>
      <c r="C114" s="572"/>
      <c r="D114" s="574">
        <v>970</v>
      </c>
      <c r="E114" s="575">
        <v>959.54634</v>
      </c>
      <c r="F114" s="350"/>
      <c r="G114" s="545">
        <f t="shared" si="4"/>
        <v>98.92230309278351</v>
      </c>
      <c r="H114" s="508">
        <f t="shared" si="5"/>
        <v>-10.453660000000013</v>
      </c>
    </row>
    <row r="115" spans="1:8" ht="24.75" customHeight="1">
      <c r="A115" s="621" t="s">
        <v>564</v>
      </c>
      <c r="B115" s="143" t="s">
        <v>428</v>
      </c>
      <c r="C115" s="573">
        <v>2176</v>
      </c>
      <c r="D115" s="323">
        <v>2176</v>
      </c>
      <c r="E115" s="575">
        <v>2176</v>
      </c>
      <c r="F115" s="344">
        <v>2179.032</v>
      </c>
      <c r="G115" s="52">
        <f t="shared" si="4"/>
        <v>100</v>
      </c>
      <c r="H115" s="56">
        <f t="shared" si="5"/>
        <v>0</v>
      </c>
    </row>
    <row r="116" spans="1:8" ht="12.75" customHeight="1">
      <c r="A116" s="27" t="s">
        <v>564</v>
      </c>
      <c r="B116" s="143" t="s">
        <v>419</v>
      </c>
      <c r="C116" s="573">
        <v>2654.3</v>
      </c>
      <c r="D116" s="320">
        <v>2654.3</v>
      </c>
      <c r="E116" s="575">
        <v>2654.3</v>
      </c>
      <c r="F116" s="576">
        <v>1545</v>
      </c>
      <c r="G116" s="52">
        <f t="shared" si="4"/>
        <v>100</v>
      </c>
      <c r="H116" s="56">
        <f t="shared" si="5"/>
        <v>0</v>
      </c>
    </row>
    <row r="117" spans="1:8" ht="12" customHeight="1">
      <c r="A117" s="27" t="s">
        <v>564</v>
      </c>
      <c r="B117" s="49" t="s">
        <v>483</v>
      </c>
      <c r="C117" s="571">
        <v>3723</v>
      </c>
      <c r="D117" s="323">
        <v>3723</v>
      </c>
      <c r="E117" s="322">
        <v>3723</v>
      </c>
      <c r="F117" s="577">
        <v>4010</v>
      </c>
      <c r="G117" s="52">
        <f t="shared" si="4"/>
        <v>100</v>
      </c>
      <c r="H117" s="56">
        <f t="shared" si="5"/>
        <v>0</v>
      </c>
    </row>
    <row r="118" spans="1:8" ht="21.75" customHeight="1">
      <c r="A118" s="619" t="s">
        <v>565</v>
      </c>
      <c r="B118" s="454" t="s">
        <v>480</v>
      </c>
      <c r="C118" s="121"/>
      <c r="D118" s="323"/>
      <c r="E118" s="323"/>
      <c r="F118" s="344">
        <v>852.27282</v>
      </c>
      <c r="G118" s="52"/>
      <c r="H118" s="56">
        <f t="shared" si="5"/>
        <v>0</v>
      </c>
    </row>
    <row r="119" spans="1:8" ht="14.25" customHeight="1">
      <c r="A119" s="48" t="s">
        <v>564</v>
      </c>
      <c r="B119" s="450" t="s">
        <v>484</v>
      </c>
      <c r="C119" s="259"/>
      <c r="D119" s="320"/>
      <c r="E119" s="320"/>
      <c r="F119" s="337"/>
      <c r="G119" s="52"/>
      <c r="H119" s="56">
        <f t="shared" si="5"/>
        <v>0</v>
      </c>
    </row>
    <row r="120" spans="1:8" ht="14.25" customHeight="1" thickBot="1">
      <c r="A120" s="91" t="s">
        <v>564</v>
      </c>
      <c r="B120" s="143" t="s">
        <v>408</v>
      </c>
      <c r="C120" s="121"/>
      <c r="D120" s="323"/>
      <c r="E120" s="323"/>
      <c r="F120" s="366"/>
      <c r="G120" s="531"/>
      <c r="H120" s="546">
        <f t="shared" si="5"/>
        <v>0</v>
      </c>
    </row>
    <row r="121" spans="1:8" ht="11.25" customHeight="1" thickBot="1">
      <c r="A121" s="72" t="s">
        <v>563</v>
      </c>
      <c r="B121" s="367" t="s">
        <v>158</v>
      </c>
      <c r="C121" s="246">
        <f>C122+C139+C142+C143+C144+C145+C146+C147+C149+C141+C148</f>
        <v>166399.9</v>
      </c>
      <c r="D121" s="246">
        <f>D122+D139+D142+D143+D144+D145+D146+D147+D149+D141+D148</f>
        <v>167083.6</v>
      </c>
      <c r="E121" s="246">
        <f>E122+E139+E142+E143+E144+E145+E146+E147+E149+E141+E148</f>
        <v>165747.21330999996</v>
      </c>
      <c r="F121" s="246">
        <f>F122+F139+F142+F143+F144+F145+F146+F147+F149+F141+F148+F140</f>
        <v>171181.4432</v>
      </c>
      <c r="G121" s="73">
        <f t="shared" si="4"/>
        <v>99.20016884362077</v>
      </c>
      <c r="H121" s="20">
        <f t="shared" si="5"/>
        <v>-1336.386690000043</v>
      </c>
    </row>
    <row r="122" spans="1:8" ht="11.25" customHeight="1" thickBot="1">
      <c r="A122" s="72" t="s">
        <v>562</v>
      </c>
      <c r="B122" s="367" t="s">
        <v>430</v>
      </c>
      <c r="C122" s="246">
        <f>C125+C126+C131+C134+C133+C124+C123+C132+C127+C135+C136+C129+C130+C137+C138</f>
        <v>124432.5</v>
      </c>
      <c r="D122" s="331">
        <f>D125+D126+D131+D134+D133+D124+D123+D132+D127+D135+D136+D129+D130+D137+D138</f>
        <v>125016</v>
      </c>
      <c r="E122" s="331">
        <f>E125+E126+E131+E134+E133+E124+E123+E132+E127+E135+E136+E129+E130+E137+E138</f>
        <v>123816.48125999999</v>
      </c>
      <c r="F122" s="331">
        <f>F125+F126+F131+F134+F133+F124+F123+F132+F127+F135+F136+F129+F130+F137+F138</f>
        <v>127363.73642999999</v>
      </c>
      <c r="G122" s="73">
        <f t="shared" si="4"/>
        <v>99.04050782299865</v>
      </c>
      <c r="H122" s="20">
        <f t="shared" si="5"/>
        <v>-1199.518740000014</v>
      </c>
    </row>
    <row r="123" spans="1:8" ht="25.5" customHeight="1">
      <c r="A123" s="622" t="s">
        <v>561</v>
      </c>
      <c r="B123" s="516" t="s">
        <v>212</v>
      </c>
      <c r="C123" s="581">
        <v>1411.8</v>
      </c>
      <c r="D123" s="582">
        <v>1411.8</v>
      </c>
      <c r="E123" s="548">
        <v>1411.788</v>
      </c>
      <c r="F123" s="350">
        <v>1383.8573</v>
      </c>
      <c r="G123" s="545">
        <f t="shared" si="4"/>
        <v>99.99915002124948</v>
      </c>
      <c r="H123" s="508">
        <f t="shared" si="5"/>
        <v>-0.011999999999943611</v>
      </c>
    </row>
    <row r="124" spans="1:8" ht="11.25" customHeight="1">
      <c r="A124" s="13" t="s">
        <v>561</v>
      </c>
      <c r="B124" s="174" t="s">
        <v>224</v>
      </c>
      <c r="C124" s="581">
        <v>18</v>
      </c>
      <c r="D124" s="583">
        <v>18</v>
      </c>
      <c r="E124" s="548">
        <v>18</v>
      </c>
      <c r="F124" s="349">
        <v>36</v>
      </c>
      <c r="G124" s="52">
        <v>0</v>
      </c>
      <c r="H124" s="56">
        <f aca="true" t="shared" si="6" ref="H124:H175">E124-D124</f>
        <v>0</v>
      </c>
    </row>
    <row r="125" spans="1:8" ht="11.25" customHeight="1">
      <c r="A125" s="13" t="s">
        <v>561</v>
      </c>
      <c r="B125" s="174" t="s">
        <v>432</v>
      </c>
      <c r="C125" s="581"/>
      <c r="D125" s="583"/>
      <c r="E125" s="548"/>
      <c r="F125" s="349">
        <v>3552.9</v>
      </c>
      <c r="G125" s="52">
        <v>0</v>
      </c>
      <c r="H125" s="56">
        <f t="shared" si="6"/>
        <v>0</v>
      </c>
    </row>
    <row r="126" spans="1:8" ht="11.25" customHeight="1">
      <c r="A126" s="13" t="s">
        <v>561</v>
      </c>
      <c r="B126" s="53" t="s">
        <v>433</v>
      </c>
      <c r="C126" s="566">
        <v>89758.7</v>
      </c>
      <c r="D126" s="325">
        <v>89758.7</v>
      </c>
      <c r="E126" s="493">
        <v>89758.7</v>
      </c>
      <c r="F126" s="337">
        <v>89502</v>
      </c>
      <c r="G126" s="52">
        <v>0</v>
      </c>
      <c r="H126" s="56">
        <f t="shared" si="6"/>
        <v>0</v>
      </c>
    </row>
    <row r="127" spans="1:8" ht="10.5" customHeight="1">
      <c r="A127" s="13" t="s">
        <v>561</v>
      </c>
      <c r="B127" s="53" t="s">
        <v>370</v>
      </c>
      <c r="C127" s="566">
        <v>15412.8</v>
      </c>
      <c r="D127" s="325">
        <v>15412.8</v>
      </c>
      <c r="E127" s="493">
        <v>15412.8</v>
      </c>
      <c r="F127" s="337">
        <v>16165.8</v>
      </c>
      <c r="G127" s="52">
        <v>0</v>
      </c>
      <c r="H127" s="56">
        <f t="shared" si="6"/>
        <v>0</v>
      </c>
    </row>
    <row r="128" spans="2:8" ht="12.75" customHeight="1" hidden="1">
      <c r="B128" s="104"/>
      <c r="C128" s="390"/>
      <c r="D128" s="584"/>
      <c r="E128" s="421"/>
      <c r="F128" s="343"/>
      <c r="G128" s="90">
        <v>0</v>
      </c>
      <c r="H128" s="587">
        <f t="shared" si="6"/>
        <v>0</v>
      </c>
    </row>
    <row r="129" spans="1:8" ht="11.25" customHeight="1">
      <c r="A129" s="13" t="s">
        <v>561</v>
      </c>
      <c r="B129" s="53" t="s">
        <v>410</v>
      </c>
      <c r="C129" s="566">
        <v>416.2</v>
      </c>
      <c r="D129" s="325">
        <v>382.8</v>
      </c>
      <c r="E129" s="493">
        <v>231.15108</v>
      </c>
      <c r="F129" s="337">
        <v>446.54013</v>
      </c>
      <c r="G129" s="55">
        <v>0</v>
      </c>
      <c r="H129" s="56">
        <f t="shared" si="6"/>
        <v>-151.64892</v>
      </c>
    </row>
    <row r="130" spans="1:8" ht="12.75" customHeight="1">
      <c r="A130" s="13" t="s">
        <v>561</v>
      </c>
      <c r="B130" s="49" t="s">
        <v>434</v>
      </c>
      <c r="C130" s="566">
        <v>150.5</v>
      </c>
      <c r="D130" s="325">
        <v>150.5</v>
      </c>
      <c r="E130" s="493">
        <v>150.4996</v>
      </c>
      <c r="F130" s="337">
        <v>80.3</v>
      </c>
      <c r="G130" s="52">
        <v>0</v>
      </c>
      <c r="H130" s="56">
        <f t="shared" si="6"/>
        <v>-0.0004000000000132786</v>
      </c>
    </row>
    <row r="131" spans="1:8" ht="11.25" customHeight="1">
      <c r="A131" s="13" t="s">
        <v>561</v>
      </c>
      <c r="B131" s="53" t="s">
        <v>173</v>
      </c>
      <c r="C131" s="566"/>
      <c r="D131" s="325"/>
      <c r="E131" s="493"/>
      <c r="F131" s="585"/>
      <c r="G131" s="52">
        <v>0</v>
      </c>
      <c r="H131" s="56">
        <f t="shared" si="6"/>
        <v>0</v>
      </c>
    </row>
    <row r="132" spans="1:8" ht="11.25" customHeight="1">
      <c r="A132" s="13" t="s">
        <v>561</v>
      </c>
      <c r="B132" s="53" t="s">
        <v>292</v>
      </c>
      <c r="C132" s="566"/>
      <c r="D132" s="325"/>
      <c r="E132" s="493"/>
      <c r="F132" s="585"/>
      <c r="G132" s="52">
        <v>0</v>
      </c>
      <c r="H132" s="56">
        <f t="shared" si="6"/>
        <v>0</v>
      </c>
    </row>
    <row r="133" spans="1:8" ht="11.25" customHeight="1">
      <c r="A133" s="13" t="s">
        <v>561</v>
      </c>
      <c r="B133" s="53" t="s">
        <v>174</v>
      </c>
      <c r="C133" s="566">
        <v>1160.9</v>
      </c>
      <c r="D133" s="325">
        <v>1782</v>
      </c>
      <c r="E133" s="493">
        <v>891</v>
      </c>
      <c r="F133" s="337">
        <v>1289.862</v>
      </c>
      <c r="G133" s="52">
        <v>0</v>
      </c>
      <c r="H133" s="56">
        <f t="shared" si="6"/>
        <v>-891</v>
      </c>
    </row>
    <row r="134" spans="1:8" ht="11.25" customHeight="1">
      <c r="A134" s="13" t="s">
        <v>561</v>
      </c>
      <c r="B134" s="53" t="s">
        <v>435</v>
      </c>
      <c r="C134" s="566"/>
      <c r="D134" s="325"/>
      <c r="E134" s="493"/>
      <c r="F134" s="585"/>
      <c r="G134" s="52">
        <v>0</v>
      </c>
      <c r="H134" s="56">
        <f t="shared" si="6"/>
        <v>0</v>
      </c>
    </row>
    <row r="135" spans="1:8" ht="27.75" customHeight="1">
      <c r="A135" s="622" t="s">
        <v>561</v>
      </c>
      <c r="B135" s="49" t="s">
        <v>436</v>
      </c>
      <c r="C135" s="567"/>
      <c r="D135" s="513"/>
      <c r="E135" s="575"/>
      <c r="F135" s="458"/>
      <c r="G135" s="52">
        <v>0</v>
      </c>
      <c r="H135" s="56">
        <f t="shared" si="6"/>
        <v>0</v>
      </c>
    </row>
    <row r="136" spans="1:8" ht="24" customHeight="1">
      <c r="A136" s="622" t="s">
        <v>561</v>
      </c>
      <c r="B136" s="174" t="s">
        <v>437</v>
      </c>
      <c r="C136" s="567"/>
      <c r="D136" s="513"/>
      <c r="E136" s="575"/>
      <c r="F136" s="586"/>
      <c r="G136" s="52">
        <v>0</v>
      </c>
      <c r="H136" s="56">
        <f t="shared" si="6"/>
        <v>0</v>
      </c>
    </row>
    <row r="137" spans="1:8" ht="15" customHeight="1">
      <c r="A137" s="13" t="s">
        <v>561</v>
      </c>
      <c r="B137" s="53" t="s">
        <v>402</v>
      </c>
      <c r="C137" s="567">
        <v>13239.6</v>
      </c>
      <c r="D137" s="513">
        <v>12394.7</v>
      </c>
      <c r="E137" s="575">
        <v>12237.92278</v>
      </c>
      <c r="F137" s="344">
        <v>12452.077</v>
      </c>
      <c r="G137" s="52">
        <v>0</v>
      </c>
      <c r="H137" s="56">
        <f t="shared" si="6"/>
        <v>-156.77721999999994</v>
      </c>
    </row>
    <row r="138" spans="1:8" ht="40.5" customHeight="1">
      <c r="A138" s="622" t="s">
        <v>561</v>
      </c>
      <c r="B138" s="49" t="s">
        <v>441</v>
      </c>
      <c r="C138" s="567">
        <v>2864</v>
      </c>
      <c r="D138" s="513">
        <v>3704.7</v>
      </c>
      <c r="E138" s="493">
        <v>3704.6198</v>
      </c>
      <c r="F138" s="344">
        <v>2454.4</v>
      </c>
      <c r="G138" s="52">
        <v>0</v>
      </c>
      <c r="H138" s="56">
        <f t="shared" si="6"/>
        <v>-0.08019999999987704</v>
      </c>
    </row>
    <row r="139" spans="1:8" ht="12.75" customHeight="1">
      <c r="A139" s="58" t="s">
        <v>560</v>
      </c>
      <c r="B139" s="174" t="s">
        <v>439</v>
      </c>
      <c r="C139" s="567">
        <v>1453.2</v>
      </c>
      <c r="D139" s="513">
        <v>1280</v>
      </c>
      <c r="E139" s="575">
        <v>1160</v>
      </c>
      <c r="F139" s="337">
        <v>1330</v>
      </c>
      <c r="G139" s="52">
        <f>E139/D139*100</f>
        <v>90.625</v>
      </c>
      <c r="H139" s="56">
        <f t="shared" si="6"/>
        <v>-120</v>
      </c>
    </row>
    <row r="140" spans="1:8" ht="36.75" customHeight="1">
      <c r="A140" s="622" t="s">
        <v>559</v>
      </c>
      <c r="B140" s="174" t="s">
        <v>507</v>
      </c>
      <c r="C140" s="567"/>
      <c r="D140" s="513"/>
      <c r="E140" s="575"/>
      <c r="F140" s="337">
        <v>959.7</v>
      </c>
      <c r="G140" s="52">
        <v>0</v>
      </c>
      <c r="H140" s="56">
        <f t="shared" si="6"/>
        <v>0</v>
      </c>
    </row>
    <row r="141" spans="1:8" ht="38.25" customHeight="1">
      <c r="A141" s="542" t="s">
        <v>559</v>
      </c>
      <c r="B141" s="49" t="s">
        <v>441</v>
      </c>
      <c r="C141" s="578">
        <v>1189.9</v>
      </c>
      <c r="D141" s="394">
        <v>1189.9</v>
      </c>
      <c r="E141" s="320">
        <v>1189.9</v>
      </c>
      <c r="F141" s="337">
        <v>639.8</v>
      </c>
      <c r="G141" s="52">
        <f>E141/D141*100</f>
        <v>100</v>
      </c>
      <c r="H141" s="56">
        <f t="shared" si="6"/>
        <v>0</v>
      </c>
    </row>
    <row r="142" spans="1:8" ht="11.25" customHeight="1">
      <c r="A142" s="58" t="s">
        <v>558</v>
      </c>
      <c r="B142" s="53" t="s">
        <v>508</v>
      </c>
      <c r="C142" s="517">
        <v>1263.3</v>
      </c>
      <c r="D142" s="325">
        <v>1404.7</v>
      </c>
      <c r="E142" s="481">
        <v>1404.7</v>
      </c>
      <c r="F142" s="349">
        <v>1048.1</v>
      </c>
      <c r="G142" s="52">
        <f>E142/D142*100</f>
        <v>100</v>
      </c>
      <c r="H142" s="56">
        <f t="shared" si="6"/>
        <v>0</v>
      </c>
    </row>
    <row r="143" spans="1:8" ht="23.25" customHeight="1">
      <c r="A143" s="542" t="s">
        <v>557</v>
      </c>
      <c r="B143" s="49" t="s">
        <v>444</v>
      </c>
      <c r="C143" s="579">
        <v>155.7</v>
      </c>
      <c r="D143" s="395">
        <v>287.7</v>
      </c>
      <c r="E143" s="481">
        <v>287.68404</v>
      </c>
      <c r="F143" s="337">
        <v>205.86835</v>
      </c>
      <c r="G143" s="52">
        <f>E143/D143*100</f>
        <v>99.99445255474453</v>
      </c>
      <c r="H143" s="56">
        <f t="shared" si="6"/>
        <v>-0.015960000000006858</v>
      </c>
    </row>
    <row r="144" spans="1:8" ht="23.25" customHeight="1">
      <c r="A144" s="542" t="s">
        <v>556</v>
      </c>
      <c r="B144" s="49" t="s">
        <v>446</v>
      </c>
      <c r="C144" s="579"/>
      <c r="D144" s="395"/>
      <c r="E144" s="481"/>
      <c r="F144" s="337">
        <v>4361.16079</v>
      </c>
      <c r="G144" s="52">
        <v>0</v>
      </c>
      <c r="H144" s="56">
        <f t="shared" si="6"/>
        <v>0</v>
      </c>
    </row>
    <row r="145" spans="1:8" ht="23.25" customHeight="1">
      <c r="A145" s="542" t="s">
        <v>555</v>
      </c>
      <c r="B145" s="49" t="s">
        <v>448</v>
      </c>
      <c r="C145" s="579"/>
      <c r="D145" s="395"/>
      <c r="E145" s="481"/>
      <c r="F145" s="337">
        <v>1836</v>
      </c>
      <c r="G145" s="52">
        <v>0</v>
      </c>
      <c r="H145" s="56">
        <f t="shared" si="6"/>
        <v>0</v>
      </c>
    </row>
    <row r="146" spans="1:8" ht="14.25" customHeight="1">
      <c r="A146" s="58" t="s">
        <v>554</v>
      </c>
      <c r="B146" s="49" t="s">
        <v>404</v>
      </c>
      <c r="C146" s="579">
        <v>664.7</v>
      </c>
      <c r="D146" s="395">
        <v>664.7</v>
      </c>
      <c r="E146" s="481">
        <v>664.7</v>
      </c>
      <c r="F146" s="337">
        <v>591.6</v>
      </c>
      <c r="G146" s="52">
        <f>E146/D146*100</f>
        <v>100</v>
      </c>
      <c r="H146" s="56">
        <f t="shared" si="6"/>
        <v>0</v>
      </c>
    </row>
    <row r="147" spans="1:8" ht="11.25" customHeight="1">
      <c r="A147" s="58" t="s">
        <v>553</v>
      </c>
      <c r="B147" s="53" t="s">
        <v>451</v>
      </c>
      <c r="C147" s="517">
        <v>1215.6</v>
      </c>
      <c r="D147" s="325">
        <v>1215.6</v>
      </c>
      <c r="E147" s="481">
        <v>1211.18733</v>
      </c>
      <c r="F147" s="337">
        <v>1240.47763</v>
      </c>
      <c r="G147" s="52">
        <f>E147/D147*100</f>
        <v>99.6369965449161</v>
      </c>
      <c r="H147" s="56">
        <f t="shared" si="6"/>
        <v>-4.412669999999935</v>
      </c>
    </row>
    <row r="148" spans="1:8" ht="24.75" customHeight="1" thickBot="1">
      <c r="A148" s="542" t="s">
        <v>552</v>
      </c>
      <c r="B148" s="143" t="s">
        <v>452</v>
      </c>
      <c r="C148" s="580">
        <v>86</v>
      </c>
      <c r="D148" s="422">
        <v>86</v>
      </c>
      <c r="E148" s="323">
        <v>73.56068</v>
      </c>
      <c r="F148" s="458"/>
      <c r="G148" s="52">
        <f>E148/D148*100</f>
        <v>85.53567441860466</v>
      </c>
      <c r="H148" s="56">
        <f t="shared" si="6"/>
        <v>-12.439319999999995</v>
      </c>
    </row>
    <row r="149" spans="1:8" ht="11.25" customHeight="1" thickBot="1">
      <c r="A149" s="137" t="s">
        <v>551</v>
      </c>
      <c r="B149" s="367" t="s">
        <v>183</v>
      </c>
      <c r="C149" s="331">
        <f>C150</f>
        <v>35939</v>
      </c>
      <c r="D149" s="331">
        <f>D150</f>
        <v>35939</v>
      </c>
      <c r="E149" s="331">
        <f>E150</f>
        <v>35939</v>
      </c>
      <c r="F149" s="365">
        <f>F150</f>
        <v>31605</v>
      </c>
      <c r="G149" s="73">
        <f>E149/D149*100</f>
        <v>100</v>
      </c>
      <c r="H149" s="20">
        <f t="shared" si="6"/>
        <v>0</v>
      </c>
    </row>
    <row r="150" spans="1:8" ht="11.25" customHeight="1" thickBot="1">
      <c r="A150" s="593" t="s">
        <v>550</v>
      </c>
      <c r="B150" s="592" t="s">
        <v>185</v>
      </c>
      <c r="C150" s="591">
        <v>35939</v>
      </c>
      <c r="D150" s="590">
        <v>35939</v>
      </c>
      <c r="E150" s="589">
        <v>35939</v>
      </c>
      <c r="F150" s="588">
        <v>31605</v>
      </c>
      <c r="G150" s="503">
        <f>E150/D150*100</f>
        <v>100</v>
      </c>
      <c r="H150" s="544">
        <f t="shared" si="6"/>
        <v>0</v>
      </c>
    </row>
    <row r="151" spans="1:8" ht="11.25" customHeight="1" thickBot="1">
      <c r="A151" s="72" t="s">
        <v>549</v>
      </c>
      <c r="B151" s="367" t="s">
        <v>206</v>
      </c>
      <c r="C151" s="331">
        <f>C163+C164+C153+C158+C155</f>
        <v>0</v>
      </c>
      <c r="D151" s="331">
        <f>D163+D164+D153+D158+D155</f>
        <v>0</v>
      </c>
      <c r="E151" s="331">
        <f>E163+E164+E153+E158+E155+E154+E157+E161+E162+E159+E160</f>
        <v>0</v>
      </c>
      <c r="F151" s="331">
        <f>F163+F164+F153+F158+F155+F154+F157+F161+F162+F159+F160</f>
        <v>0</v>
      </c>
      <c r="G151" s="98"/>
      <c r="H151" s="138">
        <f t="shared" si="6"/>
        <v>0</v>
      </c>
    </row>
    <row r="152" spans="1:8" ht="11.25" customHeight="1" thickBot="1">
      <c r="A152" s="72" t="s">
        <v>548</v>
      </c>
      <c r="B152" s="367" t="s">
        <v>206</v>
      </c>
      <c r="C152" s="331"/>
      <c r="D152" s="331"/>
      <c r="E152" s="331">
        <f>E153+E154+E157</f>
        <v>0</v>
      </c>
      <c r="F152" s="437">
        <v>0</v>
      </c>
      <c r="G152" s="98"/>
      <c r="H152" s="138">
        <f t="shared" si="6"/>
        <v>0</v>
      </c>
    </row>
    <row r="153" spans="1:8" ht="11.25" customHeight="1">
      <c r="A153" s="13" t="s">
        <v>548</v>
      </c>
      <c r="B153" s="556" t="s">
        <v>455</v>
      </c>
      <c r="C153" s="567"/>
      <c r="D153" s="552"/>
      <c r="E153" s="551"/>
      <c r="F153" s="350"/>
      <c r="G153" s="547"/>
      <c r="H153" s="508">
        <f t="shared" si="6"/>
        <v>0</v>
      </c>
    </row>
    <row r="154" spans="1:8" ht="11.25" customHeight="1">
      <c r="A154" s="13" t="s">
        <v>548</v>
      </c>
      <c r="B154" s="193" t="s">
        <v>456</v>
      </c>
      <c r="C154" s="566"/>
      <c r="D154" s="325"/>
      <c r="E154" s="324"/>
      <c r="F154" s="438"/>
      <c r="G154" s="17"/>
      <c r="H154" s="89">
        <f t="shared" si="6"/>
        <v>0</v>
      </c>
    </row>
    <row r="155" spans="1:8" ht="24" customHeight="1">
      <c r="A155" s="622" t="s">
        <v>548</v>
      </c>
      <c r="B155" s="49" t="s">
        <v>457</v>
      </c>
      <c r="C155" s="566"/>
      <c r="D155" s="325"/>
      <c r="E155" s="324"/>
      <c r="F155" s="438"/>
      <c r="G155" s="32"/>
      <c r="H155" s="89">
        <f t="shared" si="6"/>
        <v>0</v>
      </c>
    </row>
    <row r="156" spans="1:8" ht="12">
      <c r="A156" s="58" t="s">
        <v>541</v>
      </c>
      <c r="B156" s="174" t="s">
        <v>416</v>
      </c>
      <c r="C156" s="595"/>
      <c r="D156" s="325"/>
      <c r="E156" s="320"/>
      <c r="F156" s="463"/>
      <c r="G156" s="32"/>
      <c r="H156" s="89">
        <f t="shared" si="6"/>
        <v>0</v>
      </c>
    </row>
    <row r="157" spans="1:8" ht="11.25" customHeight="1">
      <c r="A157" s="13" t="s">
        <v>547</v>
      </c>
      <c r="B157" s="53" t="s">
        <v>458</v>
      </c>
      <c r="C157" s="566"/>
      <c r="D157" s="325"/>
      <c r="E157" s="324"/>
      <c r="F157" s="438"/>
      <c r="G157" s="32"/>
      <c r="H157" s="89">
        <f t="shared" si="6"/>
        <v>0</v>
      </c>
    </row>
    <row r="158" spans="1:8" ht="11.25" customHeight="1">
      <c r="A158" s="58" t="s">
        <v>546</v>
      </c>
      <c r="B158" s="143" t="s">
        <v>405</v>
      </c>
      <c r="C158" s="596"/>
      <c r="D158" s="395"/>
      <c r="E158" s="324"/>
      <c r="F158" s="462"/>
      <c r="G158" s="32"/>
      <c r="H158" s="89">
        <f t="shared" si="6"/>
        <v>0</v>
      </c>
    </row>
    <row r="159" spans="1:8" ht="24" customHeight="1">
      <c r="A159" s="542" t="s">
        <v>545</v>
      </c>
      <c r="B159" s="49" t="s">
        <v>459</v>
      </c>
      <c r="C159" s="596"/>
      <c r="D159" s="395"/>
      <c r="E159" s="320"/>
      <c r="F159" s="348"/>
      <c r="G159" s="32"/>
      <c r="H159" s="89">
        <f t="shared" si="6"/>
        <v>0</v>
      </c>
    </row>
    <row r="160" spans="1:8" ht="25.5" customHeight="1">
      <c r="A160" s="621" t="s">
        <v>544</v>
      </c>
      <c r="B160" s="49" t="s">
        <v>460</v>
      </c>
      <c r="C160" s="395"/>
      <c r="D160" s="395"/>
      <c r="E160" s="320"/>
      <c r="F160" s="348"/>
      <c r="G160" s="32"/>
      <c r="H160" s="89">
        <f t="shared" si="6"/>
        <v>0</v>
      </c>
    </row>
    <row r="161" spans="1:8" ht="11.25" customHeight="1">
      <c r="A161" s="58" t="s">
        <v>543</v>
      </c>
      <c r="B161" s="49" t="s">
        <v>461</v>
      </c>
      <c r="C161" s="583"/>
      <c r="D161" s="583"/>
      <c r="E161" s="324"/>
      <c r="F161" s="456"/>
      <c r="G161" s="32"/>
      <c r="H161" s="89">
        <f t="shared" si="6"/>
        <v>0</v>
      </c>
    </row>
    <row r="162" spans="1:8" ht="11.25" customHeight="1" thickBot="1">
      <c r="A162" s="58" t="s">
        <v>542</v>
      </c>
      <c r="B162" s="594" t="s">
        <v>462</v>
      </c>
      <c r="C162" s="597"/>
      <c r="D162" s="598"/>
      <c r="E162" s="570"/>
      <c r="F162" s="439"/>
      <c r="G162" s="251"/>
      <c r="H162" s="546">
        <f t="shared" si="6"/>
        <v>0</v>
      </c>
    </row>
    <row r="163" spans="1:8" ht="11.25" customHeight="1" thickBot="1">
      <c r="A163" s="72" t="s">
        <v>541</v>
      </c>
      <c r="B163" s="403" t="s">
        <v>463</v>
      </c>
      <c r="C163" s="331"/>
      <c r="D163" s="331"/>
      <c r="E163" s="331"/>
      <c r="F163" s="437"/>
      <c r="G163" s="73"/>
      <c r="H163" s="504">
        <f t="shared" si="6"/>
        <v>0</v>
      </c>
    </row>
    <row r="164" spans="1:8" ht="11.25" customHeight="1" thickBot="1">
      <c r="A164" s="40" t="s">
        <v>540</v>
      </c>
      <c r="B164" s="404" t="s">
        <v>346</v>
      </c>
      <c r="C164" s="405">
        <f>C167+C165+C168</f>
        <v>0</v>
      </c>
      <c r="D164" s="405">
        <f>D167+D165+D168</f>
        <v>0</v>
      </c>
      <c r="E164" s="405">
        <f>E167+E165+E168+E166+E169</f>
        <v>0</v>
      </c>
      <c r="F164" s="447">
        <v>0</v>
      </c>
      <c r="G164" s="73">
        <v>0</v>
      </c>
      <c r="H164" s="20">
        <f t="shared" si="6"/>
        <v>0</v>
      </c>
    </row>
    <row r="165" spans="1:8" ht="24" customHeight="1">
      <c r="A165" s="623" t="s">
        <v>539</v>
      </c>
      <c r="B165" s="516" t="s">
        <v>464</v>
      </c>
      <c r="C165" s="581"/>
      <c r="D165" s="582"/>
      <c r="E165" s="548"/>
      <c r="F165" s="350"/>
      <c r="G165" s="545"/>
      <c r="H165" s="508">
        <f t="shared" si="6"/>
        <v>0</v>
      </c>
    </row>
    <row r="166" spans="1:8" ht="25.5" customHeight="1">
      <c r="A166" s="622" t="s">
        <v>539</v>
      </c>
      <c r="B166" s="174" t="s">
        <v>465</v>
      </c>
      <c r="C166" s="581"/>
      <c r="D166" s="583"/>
      <c r="E166" s="548"/>
      <c r="F166" s="628"/>
      <c r="G166" s="55"/>
      <c r="H166" s="56">
        <f t="shared" si="6"/>
        <v>0</v>
      </c>
    </row>
    <row r="167" spans="1:8" ht="11.25" customHeight="1">
      <c r="A167" s="13" t="s">
        <v>539</v>
      </c>
      <c r="B167" s="130" t="s">
        <v>391</v>
      </c>
      <c r="C167" s="567"/>
      <c r="D167" s="513"/>
      <c r="E167" s="548"/>
      <c r="F167" s="362"/>
      <c r="G167" s="52"/>
      <c r="H167" s="56">
        <f t="shared" si="6"/>
        <v>0</v>
      </c>
    </row>
    <row r="168" spans="1:8" ht="11.25" customHeight="1">
      <c r="A168" s="13" t="s">
        <v>539</v>
      </c>
      <c r="B168" s="49" t="s">
        <v>466</v>
      </c>
      <c r="C168" s="624"/>
      <c r="D168" s="626"/>
      <c r="E168" s="548"/>
      <c r="F168" s="349"/>
      <c r="G168" s="52"/>
      <c r="H168" s="56">
        <f t="shared" si="6"/>
        <v>0</v>
      </c>
    </row>
    <row r="169" spans="1:8" ht="11.25" customHeight="1" thickBot="1">
      <c r="A169" s="34" t="s">
        <v>539</v>
      </c>
      <c r="B169" s="594" t="s">
        <v>467</v>
      </c>
      <c r="C169" s="625"/>
      <c r="D169" s="627"/>
      <c r="E169" s="421"/>
      <c r="F169" s="629"/>
      <c r="G169" s="39"/>
      <c r="H169" s="60">
        <f t="shared" si="6"/>
        <v>0</v>
      </c>
    </row>
    <row r="170" spans="1:8" ht="11.25" customHeight="1" thickBot="1">
      <c r="A170" s="137" t="s">
        <v>481</v>
      </c>
      <c r="B170" s="403" t="s">
        <v>482</v>
      </c>
      <c r="C170" s="600"/>
      <c r="D170" s="600"/>
      <c r="E170" s="601"/>
      <c r="F170" s="602">
        <v>322</v>
      </c>
      <c r="G170" s="116">
        <v>0</v>
      </c>
      <c r="H170" s="20">
        <f t="shared" si="6"/>
        <v>0</v>
      </c>
    </row>
    <row r="171" spans="1:8" ht="11.25" customHeight="1" thickBot="1">
      <c r="A171" s="137" t="s">
        <v>468</v>
      </c>
      <c r="B171" s="599" t="s">
        <v>256</v>
      </c>
      <c r="C171" s="424"/>
      <c r="D171" s="424">
        <v>31</v>
      </c>
      <c r="E171" s="424">
        <v>69</v>
      </c>
      <c r="F171" s="347">
        <v>110.85</v>
      </c>
      <c r="G171" s="73">
        <v>0</v>
      </c>
      <c r="H171" s="20">
        <f t="shared" si="6"/>
        <v>38</v>
      </c>
    </row>
    <row r="172" spans="1:8" ht="11.25" customHeight="1" thickBot="1">
      <c r="A172" s="137" t="s">
        <v>228</v>
      </c>
      <c r="B172" s="367" t="s">
        <v>131</v>
      </c>
      <c r="C172" s="331"/>
      <c r="D172" s="331"/>
      <c r="E172" s="331">
        <f>E173</f>
        <v>8.18266</v>
      </c>
      <c r="F172" s="603"/>
      <c r="G172" s="604">
        <v>0</v>
      </c>
      <c r="H172" s="182">
        <f t="shared" si="6"/>
        <v>8.18266</v>
      </c>
    </row>
    <row r="173" spans="1:8" ht="11.25" customHeight="1" thickBot="1">
      <c r="A173" s="34" t="s">
        <v>538</v>
      </c>
      <c r="B173" s="398" t="s">
        <v>470</v>
      </c>
      <c r="C173" s="484"/>
      <c r="D173" s="484"/>
      <c r="E173" s="421">
        <v>8.18266</v>
      </c>
      <c r="F173" s="343"/>
      <c r="G173" s="503">
        <v>0</v>
      </c>
      <c r="H173" s="544">
        <f t="shared" si="6"/>
        <v>8.18266</v>
      </c>
    </row>
    <row r="174" spans="1:8" ht="11.25" customHeight="1" thickBot="1">
      <c r="A174" s="137" t="s">
        <v>230</v>
      </c>
      <c r="B174" s="367" t="s">
        <v>132</v>
      </c>
      <c r="C174" s="331"/>
      <c r="D174" s="331"/>
      <c r="E174" s="331">
        <v>-0.00128</v>
      </c>
      <c r="F174" s="365">
        <v>-2.95564</v>
      </c>
      <c r="G174" s="116">
        <v>0</v>
      </c>
      <c r="H174" s="20">
        <f t="shared" si="6"/>
        <v>-0.00128</v>
      </c>
    </row>
    <row r="175" spans="1:8" ht="11.25" customHeight="1" thickBot="1">
      <c r="A175" s="72"/>
      <c r="B175" s="367" t="s">
        <v>191</v>
      </c>
      <c r="C175" s="331">
        <f>C8+C98</f>
        <v>400647.31092</v>
      </c>
      <c r="D175" s="331">
        <f>D8+D98</f>
        <v>473125.39255999995</v>
      </c>
      <c r="E175" s="331">
        <f>E8+E98</f>
        <v>466120.86329999985</v>
      </c>
      <c r="F175" s="331">
        <f>F8+F98</f>
        <v>418289.63326</v>
      </c>
      <c r="G175" s="73">
        <f>E175/D175*100</f>
        <v>98.51951948254145</v>
      </c>
      <c r="H175" s="20">
        <f t="shared" si="6"/>
        <v>-7004.529260000098</v>
      </c>
    </row>
    <row r="176" spans="1:8" ht="11.25" customHeight="1">
      <c r="A176" s="1"/>
      <c r="B176" s="146"/>
      <c r="C176" s="411"/>
      <c r="D176" s="411"/>
      <c r="E176" s="421"/>
      <c r="F176" s="412"/>
      <c r="G176" s="412"/>
      <c r="H176" s="309"/>
    </row>
    <row r="177" spans="1:8" ht="11.25" customHeight="1">
      <c r="A177" s="5" t="s">
        <v>406</v>
      </c>
      <c r="B177" s="5"/>
      <c r="C177" s="413"/>
      <c r="D177" s="413"/>
      <c r="E177" s="495"/>
      <c r="F177" s="441"/>
      <c r="G177" s="414"/>
      <c r="H177" s="5"/>
    </row>
    <row r="178" spans="1:8" ht="11.25" customHeight="1">
      <c r="A178" s="5" t="s">
        <v>389</v>
      </c>
      <c r="B178" s="25"/>
      <c r="C178" s="415"/>
      <c r="D178" s="415"/>
      <c r="E178" s="495" t="s">
        <v>471</v>
      </c>
      <c r="F178" s="416"/>
      <c r="G178" s="416"/>
      <c r="H178" s="5"/>
    </row>
    <row r="179" spans="1:8" ht="11.25" customHeight="1">
      <c r="A179" s="5"/>
      <c r="B179" s="25"/>
      <c r="C179" s="415"/>
      <c r="D179" s="415"/>
      <c r="E179" s="495"/>
      <c r="F179" s="416"/>
      <c r="G179" s="416"/>
      <c r="H179" s="5"/>
    </row>
    <row r="180" spans="1:8" ht="11.25" customHeight="1">
      <c r="A180" s="417" t="s">
        <v>512</v>
      </c>
      <c r="B180" s="5"/>
      <c r="C180" s="418"/>
      <c r="D180" s="418"/>
      <c r="E180" s="496"/>
      <c r="F180" s="420"/>
      <c r="G180" s="419"/>
      <c r="H180" s="1"/>
    </row>
    <row r="181" spans="1:8" ht="11.25" customHeight="1">
      <c r="A181" s="417" t="s">
        <v>390</v>
      </c>
      <c r="C181" s="418"/>
      <c r="D181" s="418"/>
      <c r="E181" s="496"/>
      <c r="F181" s="420"/>
      <c r="G181" s="420"/>
      <c r="H181" s="1"/>
    </row>
    <row r="182" spans="1:8" ht="11.25" customHeight="1">
      <c r="A182" s="1"/>
      <c r="C182" s="390"/>
      <c r="E182" s="421"/>
      <c r="F182" s="391"/>
      <c r="G182" s="392"/>
      <c r="H182" s="1"/>
    </row>
    <row r="183" spans="4:6" ht="12.75">
      <c r="D183" s="469"/>
      <c r="E183" s="332"/>
      <c r="F183" s="442"/>
    </row>
    <row r="184" spans="4:6" ht="12.75">
      <c r="D184" s="469"/>
      <c r="E184" s="332"/>
      <c r="F184" s="442"/>
    </row>
    <row r="185" spans="4:6" ht="12.75">
      <c r="D185" s="469"/>
      <c r="E185" s="332"/>
      <c r="F185" s="442"/>
    </row>
    <row r="186" spans="4:6" ht="12.75">
      <c r="D186" s="469"/>
      <c r="E186" s="332"/>
      <c r="F186" s="442"/>
    </row>
    <row r="187" spans="4:6" ht="12.75">
      <c r="D187" s="469"/>
      <c r="E187" s="332"/>
      <c r="F187" s="442"/>
    </row>
    <row r="188" spans="4:6" ht="12.75">
      <c r="D188" s="469"/>
      <c r="E188" s="332"/>
      <c r="F188" s="442"/>
    </row>
    <row r="189" spans="4:6" ht="12.75">
      <c r="D189" s="469"/>
      <c r="E189" s="332"/>
      <c r="F189" s="442"/>
    </row>
    <row r="190" spans="4:6" ht="12.75">
      <c r="D190" s="469"/>
      <c r="E190" s="332"/>
      <c r="F190" s="442"/>
    </row>
    <row r="191" spans="4:6" ht="12.75">
      <c r="D191" s="469"/>
      <c r="E191" s="332"/>
      <c r="F191" s="442"/>
    </row>
    <row r="192" spans="4:6" ht="12.75">
      <c r="D192" s="469"/>
      <c r="E192" s="332"/>
      <c r="F192" s="442"/>
    </row>
    <row r="193" spans="4:6" ht="12.75">
      <c r="D193" s="469"/>
      <c r="E193" s="332"/>
      <c r="F193" s="442"/>
    </row>
    <row r="194" spans="4:6" ht="12.75">
      <c r="D194" s="469"/>
      <c r="E194" s="332"/>
      <c r="F194" s="442"/>
    </row>
    <row r="195" spans="4:6" ht="12.75">
      <c r="D195" s="469"/>
      <c r="E195" s="332"/>
      <c r="F195" s="442"/>
    </row>
    <row r="196" spans="4:6" ht="12.75">
      <c r="D196" s="469"/>
      <c r="E196" s="332"/>
      <c r="F196" s="442"/>
    </row>
    <row r="197" spans="4:6" ht="12.75">
      <c r="D197" s="469"/>
      <c r="E197" s="332"/>
      <c r="F197" s="442"/>
    </row>
    <row r="198" spans="4:6" ht="12.75">
      <c r="D198" s="469"/>
      <c r="E198" s="332"/>
      <c r="F198" s="442"/>
    </row>
    <row r="199" spans="4:6" ht="12.75">
      <c r="D199" s="469"/>
      <c r="E199" s="332"/>
      <c r="F199" s="442"/>
    </row>
    <row r="200" spans="4:6" ht="12.75">
      <c r="D200" s="469"/>
      <c r="E200" s="332"/>
      <c r="F200" s="442"/>
    </row>
    <row r="201" spans="4:6" ht="12.75">
      <c r="D201" s="469"/>
      <c r="E201" s="332"/>
      <c r="F201" s="442"/>
    </row>
    <row r="202" spans="4:6" ht="12.75">
      <c r="D202" s="469"/>
      <c r="E202" s="332"/>
      <c r="F202" s="442"/>
    </row>
    <row r="203" spans="4:6" ht="12.75">
      <c r="D203" s="469"/>
      <c r="E203" s="332"/>
      <c r="F203" s="442"/>
    </row>
    <row r="204" spans="4:6" ht="12.75">
      <c r="D204" s="469"/>
      <c r="E204" s="332"/>
      <c r="F204" s="442"/>
    </row>
    <row r="205" spans="4:6" ht="12.75">
      <c r="D205" s="469"/>
      <c r="E205" s="332"/>
      <c r="F205" s="442"/>
    </row>
    <row r="206" spans="4:6" ht="12.75">
      <c r="D206" s="469"/>
      <c r="E206" s="332"/>
      <c r="F206" s="442"/>
    </row>
    <row r="207" spans="4:6" ht="12.75">
      <c r="D207" s="469"/>
      <c r="E207" s="332"/>
      <c r="F207" s="442"/>
    </row>
    <row r="208" spans="4:6" ht="12.75">
      <c r="D208" s="469"/>
      <c r="E208" s="332"/>
      <c r="F208" s="442"/>
    </row>
    <row r="209" spans="4:6" ht="12.75">
      <c r="D209" s="469"/>
      <c r="E209" s="332"/>
      <c r="F209" s="442"/>
    </row>
    <row r="210" spans="4:6" ht="12.75">
      <c r="D210" s="469"/>
      <c r="E210" s="332"/>
      <c r="F210" s="442"/>
    </row>
    <row r="211" spans="4:6" ht="12.75">
      <c r="D211" s="469"/>
      <c r="E211" s="332"/>
      <c r="F211" s="442"/>
    </row>
    <row r="212" spans="4:6" ht="12.75">
      <c r="D212" s="469"/>
      <c r="E212" s="332"/>
      <c r="F212" s="442"/>
    </row>
    <row r="213" spans="4:6" ht="12.75">
      <c r="D213" s="469"/>
      <c r="E213" s="332"/>
      <c r="F213" s="442"/>
    </row>
    <row r="214" spans="4:6" ht="12.75">
      <c r="D214" s="469"/>
      <c r="E214" s="332"/>
      <c r="F214" s="442"/>
    </row>
    <row r="215" spans="4:6" ht="12.75">
      <c r="D215" s="469"/>
      <c r="E215" s="332"/>
      <c r="F215" s="442"/>
    </row>
    <row r="216" spans="4:6" ht="12.75">
      <c r="D216" s="469"/>
      <c r="E216" s="332"/>
      <c r="F216" s="442"/>
    </row>
    <row r="217" spans="4:6" ht="12.75">
      <c r="D217" s="469"/>
      <c r="E217" s="332"/>
      <c r="F217" s="442"/>
    </row>
    <row r="218" spans="4:6" ht="12.75">
      <c r="D218" s="469"/>
      <c r="E218" s="332"/>
      <c r="F218" s="442"/>
    </row>
    <row r="219" spans="4:6" ht="12.75">
      <c r="D219" s="469"/>
      <c r="E219" s="332"/>
      <c r="F219" s="442"/>
    </row>
    <row r="220" spans="4:6" ht="12.75">
      <c r="D220" s="469"/>
      <c r="E220" s="332"/>
      <c r="F220" s="442"/>
    </row>
    <row r="221" spans="4:6" ht="12.75">
      <c r="D221" s="469"/>
      <c r="E221" s="332"/>
      <c r="F221" s="442"/>
    </row>
    <row r="222" spans="4:6" ht="12.75">
      <c r="D222" s="469"/>
      <c r="E222" s="332"/>
      <c r="F222" s="442"/>
    </row>
    <row r="223" spans="4:6" ht="12.75">
      <c r="D223" s="469"/>
      <c r="E223" s="332"/>
      <c r="F223" s="442"/>
    </row>
    <row r="224" spans="4:6" ht="12.75">
      <c r="D224" s="469"/>
      <c r="E224" s="332"/>
      <c r="F224" s="442"/>
    </row>
    <row r="225" spans="4:6" ht="12.75">
      <c r="D225" s="469"/>
      <c r="E225" s="332"/>
      <c r="F225" s="442"/>
    </row>
    <row r="226" spans="4:6" ht="12.75">
      <c r="D226" s="469"/>
      <c r="E226" s="332"/>
      <c r="F226" s="442"/>
    </row>
    <row r="227" spans="4:6" ht="12.75">
      <c r="D227" s="469"/>
      <c r="E227" s="332"/>
      <c r="F227" s="442"/>
    </row>
    <row r="228" spans="4:6" ht="12.75">
      <c r="D228" s="469"/>
      <c r="E228" s="332"/>
      <c r="F228" s="442"/>
    </row>
    <row r="229" spans="4:6" ht="12.75">
      <c r="D229" s="469"/>
      <c r="E229" s="332"/>
      <c r="F229" s="442"/>
    </row>
    <row r="230" spans="4:6" ht="12.75">
      <c r="D230" s="469"/>
      <c r="E230" s="332"/>
      <c r="F230" s="442"/>
    </row>
    <row r="231" spans="4:6" ht="12.75">
      <c r="D231" s="469"/>
      <c r="E231" s="332"/>
      <c r="F231" s="442"/>
    </row>
    <row r="232" spans="4:6" ht="12.75">
      <c r="D232" s="469"/>
      <c r="E232" s="332"/>
      <c r="F232" s="442"/>
    </row>
    <row r="233" spans="4:6" ht="12.75">
      <c r="D233" s="469"/>
      <c r="E233" s="332"/>
      <c r="F233" s="442"/>
    </row>
    <row r="234" spans="4:6" ht="12.75">
      <c r="D234" s="469"/>
      <c r="E234" s="332"/>
      <c r="F234" s="442"/>
    </row>
    <row r="235" spans="4:6" ht="12.75">
      <c r="D235" s="469"/>
      <c r="E235" s="332"/>
      <c r="F235" s="442"/>
    </row>
    <row r="236" spans="4:6" ht="12.75">
      <c r="D236" s="469"/>
      <c r="E236" s="332"/>
      <c r="F236" s="442"/>
    </row>
    <row r="237" spans="4:6" ht="12.75">
      <c r="D237" s="469"/>
      <c r="E237" s="332"/>
      <c r="F237" s="442"/>
    </row>
    <row r="238" spans="4:6" ht="12.75">
      <c r="D238" s="469"/>
      <c r="E238" s="332"/>
      <c r="F238" s="442"/>
    </row>
    <row r="239" spans="4:6" ht="12.75">
      <c r="D239" s="469"/>
      <c r="E239" s="332"/>
      <c r="F239" s="442"/>
    </row>
    <row r="240" spans="4:6" ht="12.75">
      <c r="D240" s="469"/>
      <c r="E240" s="332"/>
      <c r="F240" s="442"/>
    </row>
    <row r="241" spans="4:6" ht="12.75">
      <c r="D241" s="469"/>
      <c r="E241" s="332"/>
      <c r="F241" s="442"/>
    </row>
    <row r="242" spans="4:6" ht="12.75">
      <c r="D242" s="469"/>
      <c r="E242" s="332"/>
      <c r="F242" s="442"/>
    </row>
    <row r="243" spans="4:6" ht="12.75">
      <c r="D243" s="469"/>
      <c r="E243" s="332"/>
      <c r="F243" s="442"/>
    </row>
    <row r="244" spans="4:6" ht="12.75">
      <c r="D244" s="469"/>
      <c r="E244" s="332"/>
      <c r="F244" s="442"/>
    </row>
    <row r="245" spans="4:6" ht="12.75">
      <c r="D245" s="469"/>
      <c r="E245" s="332"/>
      <c r="F245" s="442"/>
    </row>
    <row r="246" spans="4:6" ht="12.75">
      <c r="D246" s="469"/>
      <c r="E246" s="332"/>
      <c r="F246" s="442"/>
    </row>
    <row r="247" spans="4:6" ht="12.75">
      <c r="D247" s="469"/>
      <c r="E247" s="332"/>
      <c r="F247" s="442"/>
    </row>
    <row r="248" spans="4:6" ht="12.75">
      <c r="D248" s="469"/>
      <c r="E248" s="332"/>
      <c r="F248" s="442"/>
    </row>
    <row r="249" spans="4:6" ht="12.75">
      <c r="D249" s="469"/>
      <c r="E249" s="332"/>
      <c r="F249" s="442"/>
    </row>
    <row r="250" spans="4:6" ht="12.75">
      <c r="D250" s="469"/>
      <c r="E250" s="332"/>
      <c r="F250" s="442"/>
    </row>
    <row r="251" spans="4:6" ht="12.75">
      <c r="D251" s="469"/>
      <c r="E251" s="332"/>
      <c r="F251" s="442"/>
    </row>
    <row r="252" spans="4:6" ht="12.75">
      <c r="D252" s="469"/>
      <c r="E252" s="332"/>
      <c r="F252" s="442"/>
    </row>
    <row r="253" spans="4:6" ht="12.75">
      <c r="D253" s="469"/>
      <c r="E253" s="332"/>
      <c r="F253" s="442"/>
    </row>
    <row r="254" spans="4:6" ht="12.75">
      <c r="D254" s="469"/>
      <c r="E254" s="332"/>
      <c r="F254" s="442"/>
    </row>
    <row r="255" spans="4:6" ht="12.75">
      <c r="D255" s="469"/>
      <c r="E255" s="332"/>
      <c r="F255" s="442"/>
    </row>
    <row r="256" spans="4:6" ht="12.75">
      <c r="D256" s="469"/>
      <c r="E256" s="332"/>
      <c r="F256" s="442"/>
    </row>
    <row r="257" spans="4:6" ht="12.75">
      <c r="D257" s="469"/>
      <c r="E257" s="332"/>
      <c r="F257" s="442"/>
    </row>
    <row r="258" spans="4:6" ht="12.75">
      <c r="D258" s="469"/>
      <c r="E258" s="332"/>
      <c r="F258" s="442"/>
    </row>
    <row r="259" spans="4:6" ht="12.75">
      <c r="D259" s="469"/>
      <c r="E259" s="332"/>
      <c r="F259" s="442"/>
    </row>
    <row r="260" spans="4:6" ht="12.75">
      <c r="D260" s="469"/>
      <c r="E260" s="332"/>
      <c r="F260" s="442"/>
    </row>
    <row r="261" spans="4:6" ht="12.75">
      <c r="D261" s="469"/>
      <c r="E261" s="332"/>
      <c r="F261" s="442"/>
    </row>
    <row r="262" spans="4:6" ht="12.75">
      <c r="D262" s="469"/>
      <c r="E262" s="332"/>
      <c r="F262" s="442"/>
    </row>
    <row r="263" spans="4:6" ht="12.75">
      <c r="D263" s="469"/>
      <c r="E263" s="332"/>
      <c r="F263" s="442"/>
    </row>
    <row r="264" spans="4:6" ht="12.75">
      <c r="D264" s="469"/>
      <c r="E264" s="332"/>
      <c r="F264" s="442"/>
    </row>
    <row r="265" spans="4:6" ht="12.75">
      <c r="D265" s="469"/>
      <c r="E265" s="332"/>
      <c r="F265" s="442"/>
    </row>
    <row r="266" spans="4:6" ht="12.75">
      <c r="D266" s="469"/>
      <c r="E266" s="332"/>
      <c r="F266" s="442"/>
    </row>
    <row r="267" spans="4:6" ht="12.75">
      <c r="D267" s="469"/>
      <c r="E267" s="332"/>
      <c r="F267" s="442"/>
    </row>
    <row r="268" spans="4:6" ht="12.75">
      <c r="D268" s="469"/>
      <c r="E268" s="332"/>
      <c r="F268" s="442"/>
    </row>
    <row r="269" spans="4:6" ht="12.75">
      <c r="D269" s="469"/>
      <c r="E269" s="332"/>
      <c r="F269" s="442"/>
    </row>
    <row r="270" spans="4:6" ht="12.75">
      <c r="D270" s="469"/>
      <c r="E270" s="332"/>
      <c r="F270" s="442"/>
    </row>
    <row r="271" spans="4:6" ht="12.75">
      <c r="D271" s="469"/>
      <c r="E271" s="332"/>
      <c r="F271" s="442"/>
    </row>
    <row r="272" spans="4:6" ht="12.75">
      <c r="D272" s="469"/>
      <c r="E272" s="332"/>
      <c r="F272" s="442"/>
    </row>
    <row r="273" spans="4:6" ht="12.75">
      <c r="D273" s="469"/>
      <c r="E273" s="332"/>
      <c r="F273" s="442"/>
    </row>
    <row r="274" spans="4:6" ht="12.75">
      <c r="D274" s="469"/>
      <c r="E274" s="332"/>
      <c r="F274" s="442"/>
    </row>
    <row r="275" spans="4:6" ht="12.75">
      <c r="D275" s="469"/>
      <c r="E275" s="332"/>
      <c r="F275" s="442"/>
    </row>
    <row r="276" spans="4:6" ht="12.75">
      <c r="D276" s="469"/>
      <c r="E276" s="332"/>
      <c r="F276" s="442"/>
    </row>
    <row r="277" spans="4:6" ht="12.75">
      <c r="D277" s="469"/>
      <c r="E277" s="332"/>
      <c r="F277" s="442"/>
    </row>
    <row r="278" spans="4:6" ht="12.75">
      <c r="D278" s="469"/>
      <c r="E278" s="332"/>
      <c r="F278" s="442"/>
    </row>
    <row r="279" spans="4:6" ht="12.75">
      <c r="D279" s="469"/>
      <c r="E279" s="332"/>
      <c r="F279" s="442"/>
    </row>
    <row r="280" spans="4:6" ht="12.75">
      <c r="D280" s="469"/>
      <c r="E280" s="332"/>
      <c r="F280" s="442"/>
    </row>
    <row r="281" spans="4:6" ht="12.75">
      <c r="D281" s="469"/>
      <c r="E281" s="332"/>
      <c r="F281" s="442"/>
    </row>
    <row r="282" spans="4:6" ht="12.75">
      <c r="D282" s="469"/>
      <c r="E282" s="332"/>
      <c r="F282" s="442"/>
    </row>
    <row r="283" spans="4:6" ht="12.75">
      <c r="D283" s="469"/>
      <c r="E283" s="332"/>
      <c r="F283" s="442"/>
    </row>
    <row r="284" spans="4:6" ht="12.75">
      <c r="D284" s="469"/>
      <c r="E284" s="332"/>
      <c r="F284" s="442"/>
    </row>
    <row r="285" spans="4:6" ht="12.75">
      <c r="D285" s="469"/>
      <c r="E285" s="332"/>
      <c r="F285" s="442"/>
    </row>
    <row r="286" spans="4:6" ht="12.75">
      <c r="D286" s="469"/>
      <c r="E286" s="332"/>
      <c r="F286" s="442"/>
    </row>
    <row r="287" spans="4:6" ht="12.75">
      <c r="D287" s="469"/>
      <c r="E287" s="332"/>
      <c r="F287" s="442"/>
    </row>
    <row r="288" spans="4:6" ht="12.75">
      <c r="D288" s="469"/>
      <c r="E288" s="332"/>
      <c r="F288" s="442"/>
    </row>
    <row r="289" spans="4:6" ht="12.75">
      <c r="D289" s="469"/>
      <c r="E289" s="332"/>
      <c r="F289" s="442"/>
    </row>
    <row r="290" spans="4:6" ht="12.75">
      <c r="D290" s="469"/>
      <c r="E290" s="332"/>
      <c r="F290" s="442"/>
    </row>
    <row r="291" spans="4:6" ht="12.75">
      <c r="D291" s="469"/>
      <c r="E291" s="332"/>
      <c r="F291" s="442"/>
    </row>
    <row r="292" spans="4:6" ht="12.75">
      <c r="D292" s="469"/>
      <c r="E292" s="332"/>
      <c r="F292" s="442"/>
    </row>
    <row r="293" spans="4:6" ht="12.75">
      <c r="D293" s="469"/>
      <c r="E293" s="332"/>
      <c r="F293" s="442"/>
    </row>
    <row r="294" spans="4:6" ht="12.75">
      <c r="D294" s="469"/>
      <c r="E294" s="332"/>
      <c r="F294" s="442"/>
    </row>
    <row r="295" spans="4:6" ht="12.75">
      <c r="D295" s="469"/>
      <c r="E295" s="332"/>
      <c r="F295" s="442"/>
    </row>
    <row r="296" spans="4:6" ht="12.75">
      <c r="D296" s="469"/>
      <c r="E296" s="332"/>
      <c r="F296" s="442"/>
    </row>
    <row r="297" spans="4:6" ht="12.75">
      <c r="D297" s="469"/>
      <c r="E297" s="332"/>
      <c r="F297" s="442"/>
    </row>
    <row r="298" spans="4:6" ht="12.75">
      <c r="D298" s="469"/>
      <c r="E298" s="332"/>
      <c r="F298" s="442"/>
    </row>
    <row r="299" spans="4:6" ht="12.75">
      <c r="D299" s="469"/>
      <c r="E299" s="332"/>
      <c r="F299" s="442"/>
    </row>
    <row r="300" spans="4:6" ht="12.75">
      <c r="D300" s="469"/>
      <c r="E300" s="332"/>
      <c r="F300" s="442"/>
    </row>
    <row r="301" spans="4:6" ht="12.75">
      <c r="D301" s="469"/>
      <c r="E301" s="332"/>
      <c r="F301" s="442"/>
    </row>
    <row r="302" spans="4:6" ht="12.75">
      <c r="D302" s="469"/>
      <c r="E302" s="332"/>
      <c r="F302" s="442"/>
    </row>
    <row r="303" spans="4:6" ht="12.75">
      <c r="D303" s="469"/>
      <c r="E303" s="332"/>
      <c r="F303" s="442"/>
    </row>
    <row r="304" spans="4:6" ht="12.75">
      <c r="D304" s="469"/>
      <c r="E304" s="332"/>
      <c r="F304" s="442"/>
    </row>
    <row r="305" spans="4:6" ht="12.75">
      <c r="D305" s="469"/>
      <c r="E305" s="332"/>
      <c r="F305" s="442"/>
    </row>
    <row r="306" spans="4:6" ht="12.75">
      <c r="D306" s="469"/>
      <c r="E306" s="332"/>
      <c r="F306" s="442"/>
    </row>
    <row r="307" spans="4:6" ht="12.75">
      <c r="D307" s="469"/>
      <c r="E307" s="332"/>
      <c r="F307" s="442"/>
    </row>
    <row r="308" spans="4:6" ht="12.75">
      <c r="D308" s="469"/>
      <c r="E308" s="332"/>
      <c r="F308" s="442"/>
    </row>
    <row r="309" spans="4:6" ht="12.75">
      <c r="D309" s="469"/>
      <c r="E309" s="332"/>
      <c r="F309" s="442"/>
    </row>
    <row r="310" spans="4:6" ht="12.75">
      <c r="D310" s="469"/>
      <c r="E310" s="332"/>
      <c r="F310" s="442"/>
    </row>
    <row r="311" spans="4:6" ht="12.75">
      <c r="D311" s="469"/>
      <c r="E311" s="332"/>
      <c r="F311" s="442"/>
    </row>
    <row r="312" spans="4:6" ht="12.75">
      <c r="D312" s="469"/>
      <c r="E312" s="332"/>
      <c r="F312" s="442"/>
    </row>
    <row r="313" spans="4:6" ht="12.75">
      <c r="D313" s="469"/>
      <c r="E313" s="332"/>
      <c r="F313" s="442"/>
    </row>
    <row r="314" spans="4:6" ht="12.75">
      <c r="D314" s="469"/>
      <c r="E314" s="332"/>
      <c r="F314" s="442"/>
    </row>
    <row r="315" spans="4:6" ht="12.75">
      <c r="D315" s="469"/>
      <c r="E315" s="332"/>
      <c r="F315" s="442"/>
    </row>
    <row r="316" spans="4:6" ht="12.75">
      <c r="D316" s="469"/>
      <c r="E316" s="332"/>
      <c r="F316" s="442"/>
    </row>
    <row r="317" spans="4:6" ht="12.75">
      <c r="D317" s="469"/>
      <c r="E317" s="332"/>
      <c r="F317" s="442"/>
    </row>
    <row r="318" spans="4:6" ht="12.75">
      <c r="D318" s="469"/>
      <c r="E318" s="332"/>
      <c r="F318" s="442"/>
    </row>
    <row r="319" spans="4:6" ht="12.75">
      <c r="D319" s="469"/>
      <c r="E319" s="332"/>
      <c r="F319" s="442"/>
    </row>
    <row r="320" spans="4:6" ht="12.75">
      <c r="D320" s="469"/>
      <c r="E320" s="332"/>
      <c r="F320" s="442"/>
    </row>
    <row r="321" spans="4:6" ht="12.75">
      <c r="D321" s="469"/>
      <c r="E321" s="332"/>
      <c r="F321" s="442"/>
    </row>
    <row r="322" spans="4:6" ht="12.75">
      <c r="D322" s="469"/>
      <c r="E322" s="332"/>
      <c r="F322" s="442"/>
    </row>
    <row r="323" spans="4:6" ht="12.75">
      <c r="D323" s="469"/>
      <c r="E323" s="332"/>
      <c r="F323" s="442"/>
    </row>
    <row r="324" spans="4:6" ht="12.75">
      <c r="D324" s="469"/>
      <c r="E324" s="332"/>
      <c r="F324" s="442"/>
    </row>
    <row r="325" spans="4:6" ht="12.75">
      <c r="D325" s="469"/>
      <c r="E325" s="332"/>
      <c r="F325" s="442"/>
    </row>
    <row r="326" spans="4:6" ht="12.75">
      <c r="D326" s="469"/>
      <c r="E326" s="332"/>
      <c r="F326" s="442"/>
    </row>
    <row r="327" spans="4:6" ht="12.75">
      <c r="D327" s="469"/>
      <c r="E327" s="332"/>
      <c r="F327" s="442"/>
    </row>
    <row r="328" spans="4:6" ht="12.75">
      <c r="D328" s="469"/>
      <c r="E328" s="332"/>
      <c r="F328" s="442"/>
    </row>
    <row r="329" spans="4:6" ht="12.75">
      <c r="D329" s="469"/>
      <c r="E329" s="332"/>
      <c r="F329" s="442"/>
    </row>
    <row r="330" spans="4:6" ht="12.75">
      <c r="D330" s="469"/>
      <c r="E330" s="332"/>
      <c r="F330" s="442"/>
    </row>
    <row r="331" spans="4:6" ht="12.75">
      <c r="D331" s="469"/>
      <c r="E331" s="332"/>
      <c r="F331" s="442"/>
    </row>
    <row r="332" spans="4:6" ht="12.75">
      <c r="D332" s="469"/>
      <c r="E332" s="332"/>
      <c r="F332" s="442"/>
    </row>
    <row r="333" spans="4:6" ht="12.75">
      <c r="D333" s="469"/>
      <c r="E333" s="332"/>
      <c r="F333" s="442"/>
    </row>
    <row r="334" spans="4:6" ht="12.75">
      <c r="D334" s="469"/>
      <c r="E334" s="332"/>
      <c r="F334" s="442"/>
    </row>
    <row r="335" spans="4:6" ht="12.75">
      <c r="D335" s="469"/>
      <c r="E335" s="332"/>
      <c r="F335" s="442"/>
    </row>
    <row r="336" spans="4:6" ht="12.75">
      <c r="D336" s="469"/>
      <c r="E336" s="332"/>
      <c r="F336" s="442"/>
    </row>
    <row r="337" spans="4:6" ht="12.75">
      <c r="D337" s="469"/>
      <c r="E337" s="332"/>
      <c r="F337" s="442"/>
    </row>
    <row r="338" spans="4:6" ht="12.75">
      <c r="D338" s="469"/>
      <c r="E338" s="332"/>
      <c r="F338" s="442"/>
    </row>
    <row r="339" spans="4:6" ht="12.75">
      <c r="D339" s="469"/>
      <c r="E339" s="332"/>
      <c r="F339" s="442"/>
    </row>
    <row r="340" spans="4:6" ht="12.75">
      <c r="D340" s="469"/>
      <c r="E340" s="332"/>
      <c r="F340" s="442"/>
    </row>
    <row r="341" spans="4:6" ht="12.75">
      <c r="D341" s="469"/>
      <c r="E341" s="332"/>
      <c r="F341" s="442"/>
    </row>
    <row r="342" spans="4:6" ht="12.75">
      <c r="D342" s="469"/>
      <c r="E342" s="332"/>
      <c r="F342" s="442"/>
    </row>
    <row r="343" spans="4:6" ht="12.75">
      <c r="D343" s="469"/>
      <c r="E343" s="332"/>
      <c r="F343" s="442"/>
    </row>
    <row r="344" spans="4:6" ht="12.75">
      <c r="D344" s="469"/>
      <c r="E344" s="332"/>
      <c r="F344" s="442"/>
    </row>
    <row r="345" spans="4:6" ht="12.75">
      <c r="D345" s="469"/>
      <c r="E345" s="332"/>
      <c r="F345" s="442"/>
    </row>
    <row r="346" spans="4:6" ht="12.75">
      <c r="D346" s="469"/>
      <c r="E346" s="332"/>
      <c r="F346" s="442"/>
    </row>
    <row r="347" spans="4:6" ht="12.75">
      <c r="D347" s="469"/>
      <c r="E347" s="332"/>
      <c r="F347" s="442"/>
    </row>
    <row r="348" spans="4:6" ht="12.75">
      <c r="D348" s="469"/>
      <c r="E348" s="332"/>
      <c r="F348" s="442"/>
    </row>
    <row r="349" spans="4:6" ht="12.75">
      <c r="D349" s="469"/>
      <c r="E349" s="332"/>
      <c r="F349" s="442"/>
    </row>
    <row r="350" spans="4:6" ht="12.75">
      <c r="D350" s="469"/>
      <c r="E350" s="332"/>
      <c r="F350" s="442"/>
    </row>
    <row r="351" spans="4:6" ht="12.75">
      <c r="D351" s="469"/>
      <c r="E351" s="332"/>
      <c r="F351" s="442"/>
    </row>
    <row r="352" spans="4:6" ht="12.75">
      <c r="D352" s="469"/>
      <c r="E352" s="332"/>
      <c r="F352" s="442"/>
    </row>
    <row r="353" spans="4:6" ht="12.75">
      <c r="D353" s="469"/>
      <c r="E353" s="332"/>
      <c r="F353" s="442"/>
    </row>
    <row r="354" spans="4:6" ht="12.75">
      <c r="D354" s="469"/>
      <c r="E354" s="332"/>
      <c r="F354" s="442"/>
    </row>
    <row r="355" spans="4:6" ht="12.75">
      <c r="D355" s="469"/>
      <c r="E355" s="332"/>
      <c r="F355" s="442"/>
    </row>
    <row r="356" spans="4:6" ht="12.75">
      <c r="D356" s="469"/>
      <c r="E356" s="332"/>
      <c r="F356" s="442"/>
    </row>
    <row r="357" spans="4:6" ht="12.75">
      <c r="D357" s="469"/>
      <c r="E357" s="332"/>
      <c r="F357" s="442"/>
    </row>
    <row r="358" spans="4:6" ht="12.75">
      <c r="D358" s="469"/>
      <c r="E358" s="332"/>
      <c r="F358" s="442"/>
    </row>
    <row r="359" spans="4:6" ht="12.75">
      <c r="D359" s="469"/>
      <c r="E359" s="332"/>
      <c r="F359" s="442"/>
    </row>
    <row r="360" spans="4:6" ht="12.75">
      <c r="D360" s="469"/>
      <c r="E360" s="332"/>
      <c r="F360" s="442"/>
    </row>
    <row r="361" spans="4:6" ht="12.75">
      <c r="D361" s="469"/>
      <c r="E361" s="332"/>
      <c r="F361" s="442"/>
    </row>
    <row r="362" spans="4:6" ht="12.75">
      <c r="D362" s="469"/>
      <c r="E362" s="332"/>
      <c r="F362" s="442"/>
    </row>
    <row r="363" spans="4:6" ht="12.75">
      <c r="D363" s="469"/>
      <c r="E363" s="332"/>
      <c r="F363" s="442"/>
    </row>
    <row r="364" spans="4:6" ht="12.75">
      <c r="D364" s="469"/>
      <c r="E364" s="332"/>
      <c r="F364" s="442"/>
    </row>
    <row r="365" spans="4:6" ht="12.75">
      <c r="D365" s="469"/>
      <c r="E365" s="332"/>
      <c r="F365" s="442"/>
    </row>
    <row r="366" spans="4:6" ht="12.75">
      <c r="D366" s="469"/>
      <c r="E366" s="332"/>
      <c r="F366" s="442"/>
    </row>
    <row r="367" spans="4:6" ht="12.75">
      <c r="D367" s="469"/>
      <c r="E367" s="332"/>
      <c r="F367" s="442"/>
    </row>
    <row r="368" spans="4:6" ht="12.75">
      <c r="D368" s="469"/>
      <c r="E368" s="332"/>
      <c r="F368" s="442"/>
    </row>
    <row r="369" spans="4:6" ht="12.75">
      <c r="D369" s="469"/>
      <c r="E369" s="332"/>
      <c r="F369" s="442"/>
    </row>
    <row r="370" spans="4:6" ht="12.75">
      <c r="D370" s="469"/>
      <c r="E370" s="332"/>
      <c r="F370" s="442"/>
    </row>
    <row r="371" spans="4:6" ht="12.75">
      <c r="D371" s="469"/>
      <c r="E371" s="332"/>
      <c r="F371" s="442"/>
    </row>
    <row r="372" spans="4:6" ht="12.75">
      <c r="D372" s="469"/>
      <c r="E372" s="332"/>
      <c r="F372" s="442"/>
    </row>
    <row r="373" spans="4:6" ht="12.75">
      <c r="D373" s="469"/>
      <c r="E373" s="332"/>
      <c r="F373" s="442"/>
    </row>
    <row r="374" spans="4:6" ht="12.75">
      <c r="D374" s="469"/>
      <c r="E374" s="332"/>
      <c r="F374" s="442"/>
    </row>
    <row r="375" spans="4:6" ht="12.75">
      <c r="D375" s="469"/>
      <c r="E375" s="332"/>
      <c r="F375" s="442"/>
    </row>
    <row r="376" spans="4:6" ht="12.75">
      <c r="D376" s="469"/>
      <c r="E376" s="332"/>
      <c r="F376" s="442"/>
    </row>
    <row r="377" spans="4:6" ht="12.75">
      <c r="D377" s="469"/>
      <c r="E377" s="332"/>
      <c r="F377" s="442"/>
    </row>
    <row r="378" spans="4:6" ht="12.75">
      <c r="D378" s="469"/>
      <c r="E378" s="332"/>
      <c r="F378" s="442"/>
    </row>
    <row r="379" spans="4:6" ht="12.75">
      <c r="D379" s="469"/>
      <c r="E379" s="332"/>
      <c r="F379" s="442"/>
    </row>
    <row r="380" spans="4:6" ht="12.75">
      <c r="D380" s="469"/>
      <c r="E380" s="332"/>
      <c r="F380" s="442"/>
    </row>
    <row r="381" spans="4:6" ht="12.75">
      <c r="D381" s="469"/>
      <c r="E381" s="332"/>
      <c r="F381" s="442"/>
    </row>
    <row r="382" spans="4:6" ht="12.75">
      <c r="D382" s="469"/>
      <c r="E382" s="332"/>
      <c r="F382" s="442"/>
    </row>
    <row r="383" spans="4:6" ht="12.75">
      <c r="D383" s="469"/>
      <c r="E383" s="332"/>
      <c r="F383" s="442"/>
    </row>
    <row r="384" spans="4:6" ht="12.75">
      <c r="D384" s="469"/>
      <c r="E384" s="332"/>
      <c r="F384" s="442"/>
    </row>
    <row r="385" spans="4:6" ht="12.75">
      <c r="D385" s="469"/>
      <c r="E385" s="332"/>
      <c r="F385" s="442"/>
    </row>
    <row r="386" spans="4:6" ht="12.75">
      <c r="D386" s="469"/>
      <c r="E386" s="332"/>
      <c r="F386" s="442"/>
    </row>
    <row r="387" spans="4:6" ht="12.75">
      <c r="D387" s="469"/>
      <c r="E387" s="332"/>
      <c r="F387" s="442"/>
    </row>
    <row r="388" spans="4:6" ht="12.75">
      <c r="D388" s="469"/>
      <c r="E388" s="332"/>
      <c r="F388" s="442"/>
    </row>
    <row r="389" spans="4:6" ht="12.75">
      <c r="D389" s="469"/>
      <c r="E389" s="332"/>
      <c r="F389" s="442"/>
    </row>
    <row r="390" spans="4:6" ht="12.75">
      <c r="D390" s="469"/>
      <c r="E390" s="332"/>
      <c r="F390" s="442"/>
    </row>
    <row r="391" spans="4:6" ht="12.75">
      <c r="D391" s="469"/>
      <c r="E391" s="332"/>
      <c r="F391" s="442"/>
    </row>
    <row r="392" spans="4:6" ht="12.75">
      <c r="D392" s="469"/>
      <c r="E392" s="332"/>
      <c r="F392" s="442"/>
    </row>
    <row r="393" spans="4:6" ht="12.75">
      <c r="D393" s="469"/>
      <c r="E393" s="332"/>
      <c r="F393" s="442"/>
    </row>
    <row r="394" spans="4:6" ht="12.75">
      <c r="D394" s="469"/>
      <c r="E394" s="332"/>
      <c r="F394" s="442"/>
    </row>
    <row r="395" spans="4:6" ht="12.75">
      <c r="D395" s="469"/>
      <c r="E395" s="332"/>
      <c r="F395" s="442"/>
    </row>
    <row r="396" spans="4:6" ht="12.75">
      <c r="D396" s="469"/>
      <c r="E396" s="332"/>
      <c r="F396" s="442"/>
    </row>
    <row r="397" spans="4:6" ht="12.75">
      <c r="D397" s="469"/>
      <c r="E397" s="332"/>
      <c r="F397" s="442"/>
    </row>
    <row r="398" spans="4:6" ht="12.75">
      <c r="D398" s="469"/>
      <c r="E398" s="332"/>
      <c r="F398" s="442"/>
    </row>
    <row r="399" spans="4:6" ht="12.75">
      <c r="D399" s="469"/>
      <c r="E399" s="332"/>
      <c r="F399" s="442"/>
    </row>
    <row r="400" spans="4:6" ht="12.75">
      <c r="D400" s="469"/>
      <c r="E400" s="332"/>
      <c r="F400" s="442"/>
    </row>
    <row r="401" spans="4:6" ht="12.75">
      <c r="D401" s="469"/>
      <c r="E401" s="332"/>
      <c r="F401" s="442"/>
    </row>
    <row r="402" spans="4:6" ht="12.75">
      <c r="D402" s="469"/>
      <c r="E402" s="332"/>
      <c r="F402" s="442"/>
    </row>
    <row r="403" spans="4:6" ht="12.75">
      <c r="D403" s="469"/>
      <c r="E403" s="332"/>
      <c r="F403" s="442"/>
    </row>
    <row r="404" spans="4:6" ht="12.75">
      <c r="D404" s="469"/>
      <c r="E404" s="332"/>
      <c r="F404" s="442"/>
    </row>
    <row r="405" spans="4:6" ht="12.75">
      <c r="D405" s="469"/>
      <c r="E405" s="332"/>
      <c r="F405" s="442"/>
    </row>
    <row r="406" spans="4:6" ht="12.75">
      <c r="D406" s="469"/>
      <c r="E406" s="332"/>
      <c r="F406" s="442"/>
    </row>
    <row r="407" spans="4:6" ht="12.75">
      <c r="D407" s="469"/>
      <c r="E407" s="332"/>
      <c r="F407" s="442"/>
    </row>
    <row r="408" spans="4:6" ht="12.75">
      <c r="D408" s="469"/>
      <c r="E408" s="332"/>
      <c r="F408" s="442"/>
    </row>
    <row r="409" spans="4:6" ht="12.75">
      <c r="D409" s="469"/>
      <c r="E409" s="332"/>
      <c r="F409" s="442"/>
    </row>
    <row r="410" spans="4:6" ht="12.75">
      <c r="D410" s="469"/>
      <c r="E410" s="332"/>
      <c r="F410" s="442"/>
    </row>
    <row r="411" spans="4:6" ht="12.75">
      <c r="D411" s="469"/>
      <c r="E411" s="332"/>
      <c r="F411" s="442"/>
    </row>
    <row r="412" spans="4:6" ht="12.75">
      <c r="D412" s="469"/>
      <c r="E412" s="332"/>
      <c r="F412" s="442"/>
    </row>
    <row r="413" spans="4:6" ht="12.75">
      <c r="D413" s="469"/>
      <c r="E413" s="332"/>
      <c r="F413" s="442"/>
    </row>
    <row r="414" spans="4:6" ht="12.75">
      <c r="D414" s="469"/>
      <c r="E414" s="332"/>
      <c r="F414" s="442"/>
    </row>
    <row r="415" spans="4:6" ht="12.75">
      <c r="D415" s="469"/>
      <c r="E415" s="332"/>
      <c r="F415" s="442"/>
    </row>
    <row r="416" spans="4:6" ht="12.75">
      <c r="D416" s="469"/>
      <c r="E416" s="332"/>
      <c r="F416" s="442"/>
    </row>
    <row r="417" spans="4:6" ht="12.75">
      <c r="D417" s="469"/>
      <c r="E417" s="332"/>
      <c r="F417" s="442"/>
    </row>
    <row r="418" spans="4:6" ht="12.75">
      <c r="D418" s="469"/>
      <c r="E418" s="332"/>
      <c r="F418" s="442"/>
    </row>
    <row r="419" spans="4:6" ht="12.75">
      <c r="D419" s="469"/>
      <c r="E419" s="332"/>
      <c r="F419" s="442"/>
    </row>
    <row r="420" spans="4:6" ht="12.75">
      <c r="D420" s="469"/>
      <c r="E420" s="332"/>
      <c r="F420" s="442"/>
    </row>
    <row r="421" spans="4:6" ht="12.75">
      <c r="D421" s="469"/>
      <c r="E421" s="332"/>
      <c r="F421" s="442"/>
    </row>
    <row r="422" spans="4:6" ht="12.75">
      <c r="D422" s="469"/>
      <c r="E422" s="332"/>
      <c r="F422" s="442"/>
    </row>
    <row r="423" spans="4:6" ht="12.75">
      <c r="D423" s="469"/>
      <c r="E423" s="332"/>
      <c r="F423" s="442"/>
    </row>
    <row r="424" spans="4:6" ht="12.75">
      <c r="D424" s="469"/>
      <c r="E424" s="332"/>
      <c r="F424" s="442"/>
    </row>
    <row r="425" spans="4:6" ht="12.75">
      <c r="D425" s="469"/>
      <c r="E425" s="332"/>
      <c r="F425" s="442"/>
    </row>
    <row r="426" spans="4:6" ht="12.75">
      <c r="D426" s="469"/>
      <c r="E426" s="332"/>
      <c r="F426" s="442"/>
    </row>
    <row r="427" spans="4:6" ht="12.75">
      <c r="D427" s="469"/>
      <c r="E427" s="332"/>
      <c r="F427" s="442"/>
    </row>
    <row r="428" spans="4:6" ht="12.75">
      <c r="D428" s="469"/>
      <c r="E428" s="332"/>
      <c r="F428" s="442"/>
    </row>
    <row r="429" spans="4:6" ht="12.75">
      <c r="D429" s="469"/>
      <c r="E429" s="332"/>
      <c r="F429" s="442"/>
    </row>
    <row r="430" spans="4:6" ht="12.75">
      <c r="D430" s="469"/>
      <c r="E430" s="332"/>
      <c r="F430" s="442"/>
    </row>
    <row r="431" spans="4:6" ht="12.75">
      <c r="D431" s="469"/>
      <c r="E431" s="332"/>
      <c r="F431" s="442"/>
    </row>
    <row r="432" spans="4:6" ht="12.75">
      <c r="D432" s="469"/>
      <c r="E432" s="332"/>
      <c r="F432" s="442"/>
    </row>
    <row r="433" spans="4:6" ht="12.75">
      <c r="D433" s="469"/>
      <c r="E433" s="332"/>
      <c r="F433" s="442"/>
    </row>
    <row r="434" spans="4:6" ht="12.75">
      <c r="D434" s="469"/>
      <c r="E434" s="332"/>
      <c r="F434" s="442"/>
    </row>
    <row r="435" spans="4:6" ht="12.75">
      <c r="D435" s="469"/>
      <c r="E435" s="332"/>
      <c r="F435" s="442"/>
    </row>
    <row r="436" spans="4:6" ht="12.75">
      <c r="D436" s="469"/>
      <c r="E436" s="332"/>
      <c r="F436" s="442"/>
    </row>
    <row r="437" spans="4:6" ht="12.75">
      <c r="D437" s="469"/>
      <c r="E437" s="332"/>
      <c r="F437" s="442"/>
    </row>
    <row r="438" spans="4:6" ht="12.75">
      <c r="D438" s="469"/>
      <c r="E438" s="332"/>
      <c r="F438" s="442"/>
    </row>
    <row r="439" spans="4:6" ht="12.75">
      <c r="D439" s="469"/>
      <c r="E439" s="332"/>
      <c r="F439" s="442"/>
    </row>
    <row r="440" spans="4:6" ht="12.75">
      <c r="D440" s="469"/>
      <c r="E440" s="332"/>
      <c r="F440" s="442"/>
    </row>
    <row r="441" spans="4:6" ht="12.75">
      <c r="D441" s="469"/>
      <c r="E441" s="332"/>
      <c r="F441" s="442"/>
    </row>
    <row r="442" spans="4:6" ht="12.75">
      <c r="D442" s="469"/>
      <c r="E442" s="332"/>
      <c r="F442" s="442"/>
    </row>
    <row r="443" spans="4:6" ht="12.75">
      <c r="D443" s="469"/>
      <c r="E443" s="332"/>
      <c r="F443" s="442"/>
    </row>
    <row r="444" spans="4:6" ht="12.75">
      <c r="D444" s="469"/>
      <c r="E444" s="332"/>
      <c r="F444" s="442"/>
    </row>
    <row r="445" spans="4:6" ht="12.75">
      <c r="D445" s="469"/>
      <c r="E445" s="332"/>
      <c r="F445" s="442"/>
    </row>
    <row r="446" spans="4:6" ht="12.75">
      <c r="D446" s="469"/>
      <c r="E446" s="332"/>
      <c r="F446" s="442"/>
    </row>
    <row r="447" spans="4:6" ht="12.75">
      <c r="D447" s="469"/>
      <c r="E447" s="332"/>
      <c r="F447" s="442"/>
    </row>
    <row r="448" spans="4:6" ht="12.75">
      <c r="D448" s="469"/>
      <c r="E448" s="332"/>
      <c r="F448" s="442"/>
    </row>
    <row r="449" spans="4:6" ht="12.75">
      <c r="D449" s="469"/>
      <c r="E449" s="332"/>
      <c r="F449" s="442"/>
    </row>
    <row r="450" spans="4:6" ht="12.75">
      <c r="D450" s="469"/>
      <c r="E450" s="332"/>
      <c r="F450" s="442"/>
    </row>
    <row r="451" spans="4:6" ht="12.75">
      <c r="D451" s="469"/>
      <c r="E451" s="332"/>
      <c r="F451" s="442"/>
    </row>
    <row r="452" spans="4:6" ht="12.75">
      <c r="D452" s="469"/>
      <c r="E452" s="332"/>
      <c r="F452" s="442"/>
    </row>
    <row r="453" spans="4:6" ht="12.75">
      <c r="D453" s="469"/>
      <c r="E453" s="332"/>
      <c r="F453" s="442"/>
    </row>
    <row r="454" spans="4:6" ht="12.75">
      <c r="D454" s="469"/>
      <c r="E454" s="332"/>
      <c r="F454" s="442"/>
    </row>
    <row r="455" spans="4:6" ht="12.75">
      <c r="D455" s="469"/>
      <c r="E455" s="332"/>
      <c r="F455" s="442"/>
    </row>
    <row r="456" spans="4:6" ht="12.75">
      <c r="D456" s="469"/>
      <c r="E456" s="332"/>
      <c r="F456" s="442"/>
    </row>
    <row r="457" spans="4:6" ht="12.75">
      <c r="D457" s="469"/>
      <c r="E457" s="332"/>
      <c r="F457" s="442"/>
    </row>
    <row r="458" spans="4:6" ht="12.75">
      <c r="D458" s="469"/>
      <c r="E458" s="332"/>
      <c r="F458" s="442"/>
    </row>
    <row r="459" spans="4:6" ht="12.75">
      <c r="D459" s="469"/>
      <c r="E459" s="332"/>
      <c r="F459" s="442"/>
    </row>
    <row r="460" spans="4:6" ht="12.75">
      <c r="D460" s="469"/>
      <c r="E460" s="332"/>
      <c r="F460" s="442"/>
    </row>
    <row r="461" spans="4:6" ht="12.75">
      <c r="D461" s="469"/>
      <c r="E461" s="332"/>
      <c r="F461" s="442"/>
    </row>
    <row r="462" spans="4:6" ht="12.75">
      <c r="D462" s="469"/>
      <c r="E462" s="332"/>
      <c r="F462" s="442"/>
    </row>
    <row r="463" spans="4:6" ht="12.75">
      <c r="D463" s="469"/>
      <c r="E463" s="332"/>
      <c r="F463" s="442"/>
    </row>
    <row r="464" spans="4:6" ht="12.75">
      <c r="D464" s="469"/>
      <c r="E464" s="332"/>
      <c r="F464" s="442"/>
    </row>
    <row r="465" spans="4:6" ht="12.75">
      <c r="D465" s="469"/>
      <c r="E465" s="332"/>
      <c r="F465" s="442"/>
    </row>
    <row r="466" spans="4:6" ht="12.75">
      <c r="D466" s="469"/>
      <c r="E466" s="332"/>
      <c r="F466" s="442"/>
    </row>
    <row r="467" spans="4:6" ht="12.75">
      <c r="D467" s="469"/>
      <c r="E467" s="332"/>
      <c r="F467" s="442"/>
    </row>
    <row r="468" spans="4:6" ht="12.75">
      <c r="D468" s="469"/>
      <c r="E468" s="332"/>
      <c r="F468" s="442"/>
    </row>
    <row r="469" spans="4:6" ht="12.75">
      <c r="D469" s="469"/>
      <c r="E469" s="332"/>
      <c r="F469" s="442"/>
    </row>
    <row r="470" spans="4:6" ht="12.75">
      <c r="D470" s="469"/>
      <c r="E470" s="332"/>
      <c r="F470" s="442"/>
    </row>
    <row r="471" spans="4:6" ht="12.75">
      <c r="D471" s="469"/>
      <c r="E471" s="332"/>
      <c r="F471" s="442"/>
    </row>
    <row r="472" spans="4:6" ht="12.75">
      <c r="D472" s="469"/>
      <c r="E472" s="332"/>
      <c r="F472" s="442"/>
    </row>
    <row r="473" spans="4:6" ht="12.75">
      <c r="D473" s="469"/>
      <c r="E473" s="332"/>
      <c r="F473" s="442"/>
    </row>
    <row r="474" spans="4:6" ht="12.75">
      <c r="D474" s="469"/>
      <c r="E474" s="332"/>
      <c r="F474" s="442"/>
    </row>
    <row r="475" spans="4:6" ht="12.75">
      <c r="D475" s="469"/>
      <c r="E475" s="332"/>
      <c r="F475" s="442"/>
    </row>
    <row r="476" spans="4:6" ht="12.75">
      <c r="D476" s="469"/>
      <c r="E476" s="332"/>
      <c r="F476" s="442"/>
    </row>
    <row r="477" spans="4:6" ht="12.75">
      <c r="D477" s="469"/>
      <c r="E477" s="332"/>
      <c r="F477" s="442"/>
    </row>
    <row r="478" spans="4:6" ht="12.75">
      <c r="D478" s="469"/>
      <c r="E478" s="332"/>
      <c r="F478" s="442"/>
    </row>
    <row r="479" spans="4:6" ht="12.75">
      <c r="D479" s="469"/>
      <c r="E479" s="332"/>
      <c r="F479" s="442"/>
    </row>
    <row r="480" spans="4:6" ht="12.75">
      <c r="D480" s="469"/>
      <c r="E480" s="332"/>
      <c r="F480" s="442"/>
    </row>
    <row r="481" spans="4:6" ht="12.75">
      <c r="D481" s="469"/>
      <c r="E481" s="332"/>
      <c r="F481" s="442"/>
    </row>
    <row r="482" spans="4:6" ht="12.75">
      <c r="D482" s="469"/>
      <c r="E482" s="332"/>
      <c r="F482" s="442"/>
    </row>
    <row r="483" spans="4:6" ht="12.75">
      <c r="D483" s="469"/>
      <c r="E483" s="332"/>
      <c r="F483" s="442"/>
    </row>
    <row r="484" spans="4:6" ht="12.75">
      <c r="D484" s="469"/>
      <c r="E484" s="332"/>
      <c r="F484" s="442"/>
    </row>
    <row r="485" spans="4:6" ht="12.75">
      <c r="D485" s="469"/>
      <c r="E485" s="332"/>
      <c r="F485" s="442"/>
    </row>
    <row r="486" spans="4:6" ht="12.75">
      <c r="D486" s="469"/>
      <c r="E486" s="332"/>
      <c r="F486" s="442"/>
    </row>
    <row r="487" spans="4:6" ht="12.75">
      <c r="D487" s="469"/>
      <c r="E487" s="332"/>
      <c r="F487" s="442"/>
    </row>
    <row r="488" spans="4:6" ht="12.75">
      <c r="D488" s="469"/>
      <c r="E488" s="332"/>
      <c r="F488" s="442"/>
    </row>
    <row r="489" spans="4:6" ht="12.75">
      <c r="D489" s="469"/>
      <c r="E489" s="332"/>
      <c r="F489" s="442"/>
    </row>
    <row r="490" spans="4:6" ht="12.75">
      <c r="D490" s="469"/>
      <c r="E490" s="332"/>
      <c r="F490" s="442"/>
    </row>
    <row r="491" spans="4:6" ht="12.75">
      <c r="D491" s="469"/>
      <c r="E491" s="332"/>
      <c r="F491" s="442"/>
    </row>
    <row r="492" spans="4:6" ht="12.75">
      <c r="D492" s="469"/>
      <c r="E492" s="332"/>
      <c r="F492" s="442"/>
    </row>
    <row r="493" spans="4:6" ht="12.75">
      <c r="D493" s="469"/>
      <c r="E493" s="332"/>
      <c r="F493" s="442"/>
    </row>
    <row r="494" spans="4:6" ht="12.75">
      <c r="D494" s="469"/>
      <c r="E494" s="332"/>
      <c r="F494" s="442"/>
    </row>
    <row r="495" spans="4:6" ht="12.75">
      <c r="D495" s="469"/>
      <c r="E495" s="332"/>
      <c r="F495" s="442"/>
    </row>
    <row r="496" spans="4:6" ht="12.75">
      <c r="D496" s="469"/>
      <c r="E496" s="332"/>
      <c r="F496" s="442"/>
    </row>
    <row r="497" spans="4:6" ht="12.75">
      <c r="D497" s="469"/>
      <c r="E497" s="332"/>
      <c r="F497" s="442"/>
    </row>
    <row r="498" spans="4:6" ht="12.75">
      <c r="D498" s="469"/>
      <c r="E498" s="332"/>
      <c r="F498" s="442"/>
    </row>
    <row r="499" spans="4:6" ht="12.75">
      <c r="D499" s="469"/>
      <c r="E499" s="332"/>
      <c r="F499" s="442"/>
    </row>
    <row r="500" spans="4:6" ht="12.75">
      <c r="D500" s="469"/>
      <c r="E500" s="332"/>
      <c r="F500" s="442"/>
    </row>
    <row r="501" spans="4:6" ht="12.75">
      <c r="D501" s="469"/>
      <c r="E501" s="332"/>
      <c r="F501" s="442"/>
    </row>
    <row r="502" spans="4:6" ht="12.75">
      <c r="D502" s="469"/>
      <c r="E502" s="332"/>
      <c r="F502" s="442"/>
    </row>
    <row r="503" spans="4:6" ht="12.75">
      <c r="D503" s="469"/>
      <c r="E503" s="332"/>
      <c r="F503" s="442"/>
    </row>
    <row r="504" spans="4:6" ht="12.75">
      <c r="D504" s="469"/>
      <c r="E504" s="332"/>
      <c r="F504" s="442"/>
    </row>
    <row r="505" spans="4:6" ht="12.75">
      <c r="D505" s="469"/>
      <c r="E505" s="332"/>
      <c r="F505" s="442"/>
    </row>
    <row r="506" spans="4:6" ht="12.75">
      <c r="D506" s="469"/>
      <c r="E506" s="332"/>
      <c r="F506" s="442"/>
    </row>
    <row r="507" spans="4:6" ht="12.75">
      <c r="D507" s="469"/>
      <c r="E507" s="332"/>
      <c r="F507" s="442"/>
    </row>
    <row r="508" spans="4:6" ht="12.75">
      <c r="D508" s="469"/>
      <c r="E508" s="332"/>
      <c r="F508" s="442"/>
    </row>
    <row r="509" spans="4:6" ht="12.75">
      <c r="D509" s="469"/>
      <c r="E509" s="332"/>
      <c r="F509" s="442"/>
    </row>
    <row r="510" spans="4:6" ht="12.75">
      <c r="D510" s="469"/>
      <c r="E510" s="332"/>
      <c r="F510" s="442"/>
    </row>
    <row r="511" spans="4:6" ht="12.75">
      <c r="D511" s="469"/>
      <c r="E511" s="332"/>
      <c r="F511" s="442"/>
    </row>
    <row r="512" spans="4:6" ht="12.75">
      <c r="D512" s="469"/>
      <c r="E512" s="332"/>
      <c r="F512" s="442"/>
    </row>
    <row r="513" spans="4:6" ht="12.75">
      <c r="D513" s="469"/>
      <c r="E513" s="332"/>
      <c r="F513" s="442"/>
    </row>
    <row r="514" spans="4:6" ht="12.75">
      <c r="D514" s="469"/>
      <c r="E514" s="332"/>
      <c r="F514" s="442"/>
    </row>
    <row r="515" spans="4:6" ht="12.75">
      <c r="D515" s="469"/>
      <c r="E515" s="332"/>
      <c r="F515" s="442"/>
    </row>
    <row r="516" spans="4:6" ht="12.75">
      <c r="D516" s="469"/>
      <c r="E516" s="332"/>
      <c r="F516" s="442"/>
    </row>
    <row r="517" spans="4:6" ht="12.75">
      <c r="D517" s="469"/>
      <c r="E517" s="332"/>
      <c r="F517" s="442"/>
    </row>
    <row r="518" spans="4:6" ht="12.75">
      <c r="D518" s="469"/>
      <c r="E518" s="332"/>
      <c r="F518" s="442"/>
    </row>
    <row r="519" spans="4:6" ht="12.75">
      <c r="D519" s="469"/>
      <c r="E519" s="332"/>
      <c r="F519" s="442"/>
    </row>
    <row r="520" spans="4:6" ht="12.75">
      <c r="D520" s="469"/>
      <c r="E520" s="332"/>
      <c r="F520" s="442"/>
    </row>
    <row r="521" spans="4:6" ht="12.75">
      <c r="D521" s="469"/>
      <c r="E521" s="332"/>
      <c r="F521" s="442"/>
    </row>
    <row r="522" spans="4:6" ht="12.75">
      <c r="D522" s="469"/>
      <c r="E522" s="332"/>
      <c r="F522" s="442"/>
    </row>
    <row r="523" spans="4:6" ht="12.75">
      <c r="D523" s="469"/>
      <c r="E523" s="332"/>
      <c r="F523" s="442"/>
    </row>
    <row r="524" spans="4:6" ht="12.75">
      <c r="D524" s="469"/>
      <c r="E524" s="332"/>
      <c r="F524" s="442"/>
    </row>
    <row r="525" spans="4:6" ht="12.75">
      <c r="D525" s="469"/>
      <c r="E525" s="332"/>
      <c r="F525" s="442"/>
    </row>
    <row r="526" spans="4:6" ht="12.75">
      <c r="D526" s="469"/>
      <c r="E526" s="332"/>
      <c r="F526" s="442"/>
    </row>
    <row r="527" spans="4:6" ht="12.75">
      <c r="D527" s="469"/>
      <c r="E527" s="332"/>
      <c r="F527" s="442"/>
    </row>
    <row r="528" spans="4:6" ht="12.75">
      <c r="D528" s="469"/>
      <c r="E528" s="332"/>
      <c r="F528" s="442"/>
    </row>
    <row r="529" spans="4:6" ht="12.75">
      <c r="D529" s="469"/>
      <c r="E529" s="332"/>
      <c r="F529" s="442"/>
    </row>
    <row r="530" spans="4:6" ht="12.75">
      <c r="D530" s="469"/>
      <c r="E530" s="332"/>
      <c r="F530" s="442"/>
    </row>
    <row r="531" spans="4:6" ht="12.75">
      <c r="D531" s="469"/>
      <c r="E531" s="332"/>
      <c r="F531" s="442"/>
    </row>
    <row r="532" spans="4:6" ht="12.75">
      <c r="D532" s="469"/>
      <c r="E532" s="332"/>
      <c r="F532" s="442"/>
    </row>
    <row r="533" spans="4:6" ht="12.75">
      <c r="D533" s="469"/>
      <c r="E533" s="332"/>
      <c r="F533" s="442"/>
    </row>
    <row r="534" spans="4:6" ht="12.75">
      <c r="D534" s="469"/>
      <c r="E534" s="332"/>
      <c r="F534" s="442"/>
    </row>
    <row r="535" spans="4:6" ht="12.75">
      <c r="D535" s="469"/>
      <c r="E535" s="332"/>
      <c r="F535" s="442"/>
    </row>
    <row r="536" spans="4:6" ht="12.75">
      <c r="D536" s="469"/>
      <c r="E536" s="332"/>
      <c r="F536" s="442"/>
    </row>
    <row r="537" spans="4:6" ht="12.75">
      <c r="D537" s="469"/>
      <c r="E537" s="332"/>
      <c r="F537" s="442"/>
    </row>
    <row r="538" spans="4:6" ht="12.75">
      <c r="D538" s="469"/>
      <c r="E538" s="332"/>
      <c r="F538" s="442"/>
    </row>
    <row r="539" spans="4:6" ht="12.75">
      <c r="D539" s="469"/>
      <c r="E539" s="332"/>
      <c r="F539" s="442"/>
    </row>
    <row r="540" spans="4:6" ht="12.75">
      <c r="D540" s="469"/>
      <c r="E540" s="332"/>
      <c r="F540" s="442"/>
    </row>
    <row r="541" spans="4:6" ht="12.75">
      <c r="D541" s="469"/>
      <c r="E541" s="332"/>
      <c r="F541" s="442"/>
    </row>
    <row r="542" spans="4:6" ht="12.75">
      <c r="D542" s="469"/>
      <c r="E542" s="332"/>
      <c r="F542" s="442"/>
    </row>
    <row r="543" spans="4:6" ht="12.75">
      <c r="D543" s="469"/>
      <c r="E543" s="332"/>
      <c r="F543" s="442"/>
    </row>
    <row r="544" spans="4:6" ht="12.75">
      <c r="D544" s="469"/>
      <c r="E544" s="332"/>
      <c r="F544" s="442"/>
    </row>
    <row r="545" spans="4:6" ht="12.75">
      <c r="D545" s="469"/>
      <c r="E545" s="332"/>
      <c r="F545" s="442"/>
    </row>
    <row r="546" spans="4:6" ht="12.75">
      <c r="D546" s="469"/>
      <c r="E546" s="332"/>
      <c r="F546" s="442"/>
    </row>
    <row r="547" spans="4:6" ht="12.75">
      <c r="D547" s="469"/>
      <c r="E547" s="332"/>
      <c r="F547" s="442"/>
    </row>
    <row r="548" spans="4:6" ht="12.75">
      <c r="D548" s="469"/>
      <c r="E548" s="332"/>
      <c r="F548" s="442"/>
    </row>
    <row r="549" spans="4:6" ht="12.75">
      <c r="D549" s="469"/>
      <c r="E549" s="332"/>
      <c r="F549" s="442"/>
    </row>
    <row r="550" spans="4:6" ht="12.75">
      <c r="D550" s="469"/>
      <c r="E550" s="332"/>
      <c r="F550" s="442"/>
    </row>
    <row r="551" spans="4:6" ht="12.75">
      <c r="D551" s="469"/>
      <c r="E551" s="332"/>
      <c r="F551" s="442"/>
    </row>
    <row r="552" spans="4:6" ht="12.75">
      <c r="D552" s="469"/>
      <c r="E552" s="332"/>
      <c r="F552" s="442"/>
    </row>
    <row r="553" spans="4:6" ht="12.75">
      <c r="D553" s="469"/>
      <c r="E553" s="332"/>
      <c r="F553" s="442"/>
    </row>
    <row r="554" spans="4:6" ht="12.75">
      <c r="D554" s="469"/>
      <c r="E554" s="332"/>
      <c r="F554" s="442"/>
    </row>
    <row r="555" spans="4:6" ht="12.75">
      <c r="D555" s="469"/>
      <c r="E555" s="332"/>
      <c r="F555" s="442"/>
    </row>
    <row r="556" spans="4:6" ht="12.75">
      <c r="D556" s="469"/>
      <c r="E556" s="332"/>
      <c r="F556" s="442"/>
    </row>
    <row r="557" spans="4:6" ht="12.75">
      <c r="D557" s="469"/>
      <c r="E557" s="332"/>
      <c r="F557" s="442"/>
    </row>
    <row r="558" spans="4:6" ht="12.75">
      <c r="D558" s="469"/>
      <c r="E558" s="332"/>
      <c r="F558" s="442"/>
    </row>
    <row r="559" spans="4:6" ht="12.75">
      <c r="D559" s="469"/>
      <c r="E559" s="332"/>
      <c r="F559" s="442"/>
    </row>
    <row r="560" spans="4:6" ht="12.75">
      <c r="D560" s="469"/>
      <c r="E560" s="332"/>
      <c r="F560" s="442"/>
    </row>
    <row r="561" spans="4:6" ht="12.75">
      <c r="D561" s="469"/>
      <c r="E561" s="332"/>
      <c r="F561" s="442"/>
    </row>
    <row r="562" spans="4:6" ht="12.75">
      <c r="D562" s="469"/>
      <c r="E562" s="332"/>
      <c r="F562" s="442"/>
    </row>
    <row r="563" spans="4:6" ht="12.75">
      <c r="D563" s="469"/>
      <c r="E563" s="332"/>
      <c r="F563" s="442"/>
    </row>
    <row r="564" spans="4:6" ht="12.75">
      <c r="D564" s="469"/>
      <c r="E564" s="332"/>
      <c r="F564" s="442"/>
    </row>
    <row r="565" spans="4:6" ht="12.75">
      <c r="D565" s="469"/>
      <c r="E565" s="332"/>
      <c r="F565" s="442"/>
    </row>
    <row r="566" spans="4:6" ht="12.75">
      <c r="D566" s="469"/>
      <c r="E566" s="332"/>
      <c r="F566" s="442"/>
    </row>
    <row r="567" spans="4:6" ht="12.75">
      <c r="D567" s="469"/>
      <c r="E567" s="332"/>
      <c r="F567" s="442"/>
    </row>
    <row r="568" spans="4:6" ht="12.75">
      <c r="D568" s="469"/>
      <c r="E568" s="332"/>
      <c r="F568" s="442"/>
    </row>
    <row r="569" spans="4:6" ht="12.75">
      <c r="D569" s="469"/>
      <c r="E569" s="332"/>
      <c r="F569" s="442"/>
    </row>
    <row r="570" spans="4:6" ht="12.75">
      <c r="D570" s="469"/>
      <c r="E570" s="332"/>
      <c r="F570" s="442"/>
    </row>
    <row r="571" spans="4:6" ht="12.75">
      <c r="D571" s="469"/>
      <c r="E571" s="332"/>
      <c r="F571" s="442"/>
    </row>
    <row r="572" spans="4:6" ht="12.75">
      <c r="D572" s="469"/>
      <c r="E572" s="332"/>
      <c r="F572" s="442"/>
    </row>
    <row r="573" spans="4:6" ht="12.75">
      <c r="D573" s="469"/>
      <c r="E573" s="332"/>
      <c r="F573" s="442"/>
    </row>
    <row r="574" spans="4:6" ht="12.75">
      <c r="D574" s="469"/>
      <c r="E574" s="332"/>
      <c r="F574" s="442"/>
    </row>
    <row r="575" spans="4:6" ht="12.75">
      <c r="D575" s="469"/>
      <c r="E575" s="332"/>
      <c r="F575" s="442"/>
    </row>
    <row r="576" spans="4:6" ht="12.75">
      <c r="D576" s="469"/>
      <c r="E576" s="332"/>
      <c r="F576" s="442"/>
    </row>
    <row r="577" spans="4:6" ht="12.75">
      <c r="D577" s="469"/>
      <c r="E577" s="332"/>
      <c r="F577" s="442"/>
    </row>
    <row r="578" spans="4:6" ht="12.75">
      <c r="D578" s="469"/>
      <c r="E578" s="332"/>
      <c r="F578" s="442"/>
    </row>
    <row r="579" spans="4:6" ht="12.75">
      <c r="D579" s="469"/>
      <c r="E579" s="332"/>
      <c r="F579" s="442"/>
    </row>
    <row r="580" spans="4:6" ht="12.75">
      <c r="D580" s="469"/>
      <c r="E580" s="332"/>
      <c r="F580" s="442"/>
    </row>
    <row r="581" spans="4:6" ht="12.75">
      <c r="D581" s="469"/>
      <c r="E581" s="332"/>
      <c r="F581" s="442"/>
    </row>
    <row r="582" spans="4:6" ht="12.75">
      <c r="D582" s="469"/>
      <c r="E582" s="332"/>
      <c r="F582" s="442"/>
    </row>
    <row r="583" spans="4:6" ht="12.75">
      <c r="D583" s="469"/>
      <c r="E583" s="332"/>
      <c r="F583" s="442"/>
    </row>
    <row r="584" spans="4:6" ht="12.75">
      <c r="D584" s="469"/>
      <c r="E584" s="332"/>
      <c r="F584" s="442"/>
    </row>
    <row r="585" spans="4:6" ht="12.75">
      <c r="D585" s="469"/>
      <c r="E585" s="332"/>
      <c r="F585" s="442"/>
    </row>
    <row r="586" spans="4:6" ht="12.75">
      <c r="D586" s="469"/>
      <c r="E586" s="332"/>
      <c r="F586" s="442"/>
    </row>
    <row r="587" spans="4:6" ht="12.75">
      <c r="D587" s="469"/>
      <c r="E587" s="332"/>
      <c r="F587" s="442"/>
    </row>
    <row r="588" spans="4:6" ht="12.75">
      <c r="D588" s="469"/>
      <c r="E588" s="332"/>
      <c r="F588" s="442"/>
    </row>
    <row r="589" spans="4:6" ht="12.75">
      <c r="D589" s="469"/>
      <c r="E589" s="332"/>
      <c r="F589" s="442"/>
    </row>
    <row r="590" spans="4:6" ht="12.75">
      <c r="D590" s="469"/>
      <c r="E590" s="332"/>
      <c r="F590" s="442"/>
    </row>
    <row r="591" spans="4:6" ht="12.75">
      <c r="D591" s="469"/>
      <c r="E591" s="332"/>
      <c r="F591" s="442"/>
    </row>
    <row r="592" spans="4:6" ht="12.75">
      <c r="D592" s="469"/>
      <c r="E592" s="332"/>
      <c r="F592" s="442"/>
    </row>
    <row r="593" spans="4:6" ht="12.75">
      <c r="D593" s="469"/>
      <c r="E593" s="332"/>
      <c r="F593" s="442"/>
    </row>
    <row r="594" spans="4:6" ht="12.75">
      <c r="D594" s="469"/>
      <c r="E594" s="332"/>
      <c r="F594" s="442"/>
    </row>
    <row r="595" spans="4:6" ht="12.75">
      <c r="D595" s="469"/>
      <c r="E595" s="332"/>
      <c r="F595" s="442"/>
    </row>
    <row r="596" spans="4:6" ht="12.75">
      <c r="D596" s="469"/>
      <c r="E596" s="332"/>
      <c r="F596" s="442"/>
    </row>
    <row r="597" spans="4:6" ht="12.75">
      <c r="D597" s="469"/>
      <c r="E597" s="332"/>
      <c r="F597" s="442"/>
    </row>
    <row r="598" spans="4:6" ht="12.75">
      <c r="D598" s="469"/>
      <c r="E598" s="332"/>
      <c r="F598" s="442"/>
    </row>
    <row r="599" spans="4:6" ht="12.75">
      <c r="D599" s="469"/>
      <c r="E599" s="332"/>
      <c r="F599" s="442"/>
    </row>
    <row r="600" spans="4:6" ht="12.75">
      <c r="D600" s="469"/>
      <c r="E600" s="332"/>
      <c r="F600" s="442"/>
    </row>
    <row r="601" spans="4:6" ht="12.75">
      <c r="D601" s="469"/>
      <c r="E601" s="332"/>
      <c r="F601" s="442"/>
    </row>
    <row r="602" spans="4:6" ht="12.75">
      <c r="D602" s="469"/>
      <c r="E602" s="332"/>
      <c r="F602" s="442"/>
    </row>
    <row r="603" spans="4:6" ht="12.75">
      <c r="D603" s="469"/>
      <c r="E603" s="332"/>
      <c r="F603" s="442"/>
    </row>
    <row r="604" spans="4:6" ht="12.75">
      <c r="D604" s="469"/>
      <c r="E604" s="332"/>
      <c r="F604" s="442"/>
    </row>
    <row r="605" spans="4:6" ht="12.75">
      <c r="D605" s="469"/>
      <c r="E605" s="332"/>
      <c r="F605" s="442"/>
    </row>
    <row r="606" spans="4:6" ht="12.75">
      <c r="D606" s="469"/>
      <c r="E606" s="332"/>
      <c r="F606" s="442"/>
    </row>
    <row r="607" spans="4:6" ht="12.75">
      <c r="D607" s="469"/>
      <c r="E607" s="332"/>
      <c r="F607" s="442"/>
    </row>
    <row r="608" spans="4:6" ht="12.75">
      <c r="D608" s="469"/>
      <c r="E608" s="332"/>
      <c r="F608" s="442"/>
    </row>
    <row r="609" spans="4:6" ht="12.75">
      <c r="D609" s="469"/>
      <c r="E609" s="332"/>
      <c r="F609" s="442"/>
    </row>
    <row r="610" spans="4:6" ht="12.75">
      <c r="D610" s="469"/>
      <c r="E610" s="332"/>
      <c r="F610" s="442"/>
    </row>
    <row r="611" spans="4:6" ht="12.75">
      <c r="D611" s="469"/>
      <c r="E611" s="332"/>
      <c r="F611" s="442"/>
    </row>
    <row r="612" spans="4:6" ht="12.75">
      <c r="D612" s="469"/>
      <c r="E612" s="332"/>
      <c r="F612" s="442"/>
    </row>
    <row r="613" spans="4:6" ht="12.75">
      <c r="D613" s="469"/>
      <c r="E613" s="332"/>
      <c r="F613" s="442"/>
    </row>
    <row r="614" spans="4:6" ht="12.75">
      <c r="D614" s="469"/>
      <c r="E614" s="332"/>
      <c r="F614" s="442"/>
    </row>
    <row r="615" spans="4:6" ht="12.75">
      <c r="D615" s="469"/>
      <c r="E615" s="332"/>
      <c r="F615" s="442"/>
    </row>
    <row r="616" spans="4:6" ht="12.75">
      <c r="D616" s="469"/>
      <c r="E616" s="332"/>
      <c r="F616" s="442"/>
    </row>
    <row r="617" spans="4:6" ht="12.75">
      <c r="D617" s="469"/>
      <c r="E617" s="332"/>
      <c r="F617" s="442"/>
    </row>
    <row r="618" spans="4:6" ht="12.75">
      <c r="D618" s="469"/>
      <c r="E618" s="332"/>
      <c r="F618" s="442"/>
    </row>
    <row r="619" spans="4:6" ht="12.75">
      <c r="D619" s="469"/>
      <c r="E619" s="332"/>
      <c r="F619" s="442"/>
    </row>
    <row r="620" spans="4:6" ht="12.75">
      <c r="D620" s="469"/>
      <c r="E620" s="332"/>
      <c r="F620" s="442"/>
    </row>
    <row r="621" spans="4:6" ht="12.75">
      <c r="D621" s="469"/>
      <c r="E621" s="332"/>
      <c r="F621" s="442"/>
    </row>
    <row r="622" spans="4:6" ht="12.75">
      <c r="D622" s="469"/>
      <c r="E622" s="332"/>
      <c r="F622" s="442"/>
    </row>
    <row r="623" spans="4:6" ht="12.75">
      <c r="D623" s="469"/>
      <c r="E623" s="332"/>
      <c r="F623" s="442"/>
    </row>
    <row r="624" spans="4:6" ht="12.75">
      <c r="D624" s="469"/>
      <c r="E624" s="332"/>
      <c r="F624" s="442"/>
    </row>
    <row r="625" spans="4:6" ht="12.75">
      <c r="D625" s="469"/>
      <c r="E625" s="332"/>
      <c r="F625" s="442"/>
    </row>
    <row r="626" spans="4:6" ht="12.75">
      <c r="D626" s="469"/>
      <c r="E626" s="332"/>
      <c r="F626" s="442"/>
    </row>
    <row r="627" spans="4:6" ht="12.75">
      <c r="D627" s="469"/>
      <c r="E627" s="332"/>
      <c r="F627" s="442"/>
    </row>
    <row r="628" spans="4:6" ht="12.75">
      <c r="D628" s="469"/>
      <c r="E628" s="332"/>
      <c r="F628" s="442"/>
    </row>
    <row r="629" spans="4:6" ht="12.75">
      <c r="D629" s="469"/>
      <c r="E629" s="332"/>
      <c r="F629" s="442"/>
    </row>
    <row r="630" spans="4:6" ht="12.75">
      <c r="D630" s="469"/>
      <c r="E630" s="332"/>
      <c r="F630" s="442"/>
    </row>
    <row r="631" spans="4:6" ht="12.75">
      <c r="D631" s="469"/>
      <c r="E631" s="332"/>
      <c r="F631" s="442"/>
    </row>
    <row r="632" spans="4:6" ht="12.75">
      <c r="D632" s="469"/>
      <c r="E632" s="332"/>
      <c r="F632" s="442"/>
    </row>
    <row r="633" spans="4:6" ht="12.75">
      <c r="D633" s="469"/>
      <c r="E633" s="332"/>
      <c r="F633" s="442"/>
    </row>
    <row r="634" spans="4:6" ht="12.75">
      <c r="D634" s="469"/>
      <c r="E634" s="332"/>
      <c r="F634" s="442"/>
    </row>
    <row r="635" spans="4:6" ht="12.75">
      <c r="D635" s="469"/>
      <c r="E635" s="332"/>
      <c r="F635" s="442"/>
    </row>
    <row r="636" spans="4:6" ht="12.75">
      <c r="D636" s="469"/>
      <c r="E636" s="332"/>
      <c r="F636" s="442"/>
    </row>
    <row r="637" spans="4:6" ht="12.75">
      <c r="D637" s="469"/>
      <c r="E637" s="332"/>
      <c r="F637" s="442"/>
    </row>
    <row r="638" spans="4:6" ht="12.75">
      <c r="D638" s="469"/>
      <c r="E638" s="332"/>
      <c r="F638" s="442"/>
    </row>
    <row r="639" spans="4:6" ht="12.75">
      <c r="D639" s="469"/>
      <c r="E639" s="332"/>
      <c r="F639" s="442"/>
    </row>
    <row r="640" spans="4:6" ht="12.75">
      <c r="D640" s="469"/>
      <c r="E640" s="332"/>
      <c r="F640" s="442"/>
    </row>
    <row r="641" spans="4:6" ht="12.75">
      <c r="D641" s="469"/>
      <c r="E641" s="332"/>
      <c r="F641" s="442"/>
    </row>
    <row r="642" spans="4:6" ht="12.75">
      <c r="D642" s="469"/>
      <c r="E642" s="332"/>
      <c r="F642" s="442"/>
    </row>
    <row r="643" spans="4:6" ht="12.75">
      <c r="D643" s="469"/>
      <c r="E643" s="332"/>
      <c r="F643" s="442"/>
    </row>
    <row r="644" spans="4:6" ht="12.75">
      <c r="D644" s="469"/>
      <c r="E644" s="332"/>
      <c r="F644" s="442"/>
    </row>
    <row r="645" spans="4:6" ht="12.75">
      <c r="D645" s="469"/>
      <c r="E645" s="332"/>
      <c r="F645" s="442"/>
    </row>
    <row r="646" spans="4:6" ht="12.75">
      <c r="D646" s="469"/>
      <c r="E646" s="332"/>
      <c r="F646" s="442"/>
    </row>
    <row r="647" spans="4:6" ht="12.75">
      <c r="D647" s="469"/>
      <c r="E647" s="332"/>
      <c r="F647" s="442"/>
    </row>
    <row r="648" spans="4:6" ht="12.75">
      <c r="D648" s="469"/>
      <c r="E648" s="332"/>
      <c r="F648" s="442"/>
    </row>
    <row r="649" spans="4:6" ht="12.75">
      <c r="D649" s="469"/>
      <c r="E649" s="332"/>
      <c r="F649" s="442"/>
    </row>
    <row r="650" spans="4:6" ht="12.75">
      <c r="D650" s="469"/>
      <c r="E650" s="332"/>
      <c r="F650" s="442"/>
    </row>
    <row r="651" spans="4:6" ht="12.75">
      <c r="D651" s="469"/>
      <c r="E651" s="332"/>
      <c r="F651" s="442"/>
    </row>
    <row r="652" spans="4:6" ht="12.75">
      <c r="D652" s="469"/>
      <c r="E652" s="332"/>
      <c r="F652" s="442"/>
    </row>
    <row r="653" spans="4:6" ht="12.75">
      <c r="D653" s="469"/>
      <c r="E653" s="332"/>
      <c r="F653" s="442"/>
    </row>
    <row r="654" spans="4:6" ht="12.75">
      <c r="D654" s="469"/>
      <c r="E654" s="332"/>
      <c r="F654" s="442"/>
    </row>
    <row r="655" spans="4:6" ht="12.75">
      <c r="D655" s="469"/>
      <c r="E655" s="332"/>
      <c r="F655" s="442"/>
    </row>
    <row r="656" spans="4:6" ht="12.75">
      <c r="D656" s="469"/>
      <c r="E656" s="332"/>
      <c r="F656" s="442"/>
    </row>
    <row r="657" spans="4:6" ht="12.75">
      <c r="D657" s="469"/>
      <c r="E657" s="332"/>
      <c r="F657" s="442"/>
    </row>
    <row r="658" spans="4:6" ht="12.75">
      <c r="D658" s="469"/>
      <c r="E658" s="332"/>
      <c r="F658" s="442"/>
    </row>
    <row r="659" spans="4:6" ht="12.75">
      <c r="D659" s="469"/>
      <c r="E659" s="332"/>
      <c r="F659" s="442"/>
    </row>
    <row r="660" spans="4:6" ht="12.75">
      <c r="D660" s="469"/>
      <c r="E660" s="332"/>
      <c r="F660" s="442"/>
    </row>
    <row r="661" spans="4:6" ht="12.75">
      <c r="D661" s="469"/>
      <c r="E661" s="332"/>
      <c r="F661" s="442"/>
    </row>
    <row r="662" spans="4:6" ht="12.75">
      <c r="D662" s="469"/>
      <c r="E662" s="332"/>
      <c r="F662" s="442"/>
    </row>
    <row r="663" spans="4:6" ht="12.75">
      <c r="D663" s="469"/>
      <c r="E663" s="332"/>
      <c r="F663" s="442"/>
    </row>
    <row r="664" spans="4:6" ht="12.75">
      <c r="D664" s="469"/>
      <c r="E664" s="332"/>
      <c r="F664" s="442"/>
    </row>
    <row r="665" spans="4:6" ht="12.75">
      <c r="D665" s="469"/>
      <c r="E665" s="332"/>
      <c r="F665" s="442"/>
    </row>
    <row r="666" spans="4:6" ht="12.75">
      <c r="D666" s="469"/>
      <c r="E666" s="332"/>
      <c r="F666" s="442"/>
    </row>
    <row r="667" spans="4:6" ht="12.75">
      <c r="D667" s="469"/>
      <c r="E667" s="332"/>
      <c r="F667" s="442"/>
    </row>
    <row r="668" spans="4:6" ht="12.75">
      <c r="D668" s="469"/>
      <c r="E668" s="332"/>
      <c r="F668" s="442"/>
    </row>
    <row r="669" spans="4:6" ht="12.75">
      <c r="D669" s="469"/>
      <c r="E669" s="332"/>
      <c r="F669" s="442"/>
    </row>
    <row r="670" spans="4:6" ht="12.75">
      <c r="D670" s="469"/>
      <c r="E670" s="332"/>
      <c r="F670" s="442"/>
    </row>
    <row r="671" spans="4:6" ht="12.75">
      <c r="D671" s="469"/>
      <c r="E671" s="332"/>
      <c r="F671" s="442"/>
    </row>
    <row r="672" spans="4:6" ht="12.75">
      <c r="D672" s="469"/>
      <c r="E672" s="332"/>
      <c r="F672" s="442"/>
    </row>
    <row r="673" spans="4:6" ht="12.75">
      <c r="D673" s="469"/>
      <c r="E673" s="332"/>
      <c r="F673" s="442"/>
    </row>
    <row r="674" spans="4:6" ht="12.75">
      <c r="D674" s="469"/>
      <c r="E674" s="332"/>
      <c r="F674" s="442"/>
    </row>
    <row r="675" spans="4:6" ht="12.75">
      <c r="D675" s="469"/>
      <c r="E675" s="332"/>
      <c r="F675" s="442"/>
    </row>
    <row r="676" spans="4:6" ht="12.75">
      <c r="D676" s="469"/>
      <c r="E676" s="332"/>
      <c r="F676" s="442"/>
    </row>
    <row r="677" spans="4:6" ht="12.75">
      <c r="D677" s="469"/>
      <c r="E677" s="332"/>
      <c r="F677" s="442"/>
    </row>
    <row r="678" spans="4:6" ht="12.75">
      <c r="D678" s="469"/>
      <c r="E678" s="332"/>
      <c r="F678" s="442"/>
    </row>
    <row r="679" spans="4:6" ht="12.75">
      <c r="D679" s="469"/>
      <c r="E679" s="332"/>
      <c r="F679" s="442"/>
    </row>
    <row r="680" spans="4:6" ht="12.75">
      <c r="D680" s="469"/>
      <c r="E680" s="332"/>
      <c r="F680" s="442"/>
    </row>
    <row r="681" spans="4:6" ht="12.75">
      <c r="D681" s="469"/>
      <c r="E681" s="332"/>
      <c r="F681" s="442"/>
    </row>
    <row r="682" spans="4:6" ht="12.75">
      <c r="D682" s="469"/>
      <c r="E682" s="332"/>
      <c r="F682" s="442"/>
    </row>
    <row r="683" spans="4:6" ht="12.75">
      <c r="D683" s="469"/>
      <c r="E683" s="332"/>
      <c r="F683" s="442"/>
    </row>
    <row r="684" spans="4:6" ht="12.75">
      <c r="D684" s="469"/>
      <c r="E684" s="332"/>
      <c r="F684" s="442"/>
    </row>
    <row r="685" spans="4:6" ht="12.75">
      <c r="D685" s="469"/>
      <c r="E685" s="332"/>
      <c r="F685" s="442"/>
    </row>
    <row r="686" spans="4:6" ht="12.75">
      <c r="D686" s="469"/>
      <c r="E686" s="332"/>
      <c r="F686" s="442"/>
    </row>
    <row r="687" spans="4:6" ht="12.75">
      <c r="D687" s="469"/>
      <c r="E687" s="332"/>
      <c r="F687" s="442"/>
    </row>
    <row r="688" spans="4:6" ht="12.75">
      <c r="D688" s="469"/>
      <c r="E688" s="332"/>
      <c r="F688" s="442"/>
    </row>
    <row r="689" spans="4:6" ht="12.75">
      <c r="D689" s="469"/>
      <c r="E689" s="332"/>
      <c r="F689" s="442"/>
    </row>
    <row r="690" spans="4:6" ht="12.75">
      <c r="D690" s="469"/>
      <c r="E690" s="332"/>
      <c r="F690" s="442"/>
    </row>
    <row r="691" spans="4:6" ht="12.75">
      <c r="D691" s="469"/>
      <c r="E691" s="332"/>
      <c r="F691" s="442"/>
    </row>
    <row r="692" spans="4:6" ht="12.75">
      <c r="D692" s="469"/>
      <c r="E692" s="332"/>
      <c r="F692" s="442"/>
    </row>
    <row r="693" spans="4:6" ht="12.75">
      <c r="D693" s="469"/>
      <c r="E693" s="332"/>
      <c r="F693" s="442"/>
    </row>
    <row r="694" spans="4:6" ht="12.75">
      <c r="D694" s="469"/>
      <c r="E694" s="332"/>
      <c r="F694" s="442"/>
    </row>
    <row r="695" spans="4:6" ht="12.75">
      <c r="D695" s="469"/>
      <c r="E695" s="332"/>
      <c r="F695" s="442"/>
    </row>
    <row r="696" spans="4:6" ht="12.75">
      <c r="D696" s="469"/>
      <c r="E696" s="332"/>
      <c r="F696" s="442"/>
    </row>
    <row r="697" spans="4:6" ht="12.75">
      <c r="D697" s="469"/>
      <c r="E697" s="332"/>
      <c r="F697" s="442"/>
    </row>
    <row r="698" spans="4:6" ht="12.75">
      <c r="D698" s="469"/>
      <c r="E698" s="332"/>
      <c r="F698" s="442"/>
    </row>
    <row r="699" spans="4:6" ht="12.75">
      <c r="D699" s="469"/>
      <c r="E699" s="332"/>
      <c r="F699" s="442"/>
    </row>
    <row r="700" spans="4:6" ht="12.75">
      <c r="D700" s="469"/>
      <c r="E700" s="332"/>
      <c r="F700" s="442"/>
    </row>
    <row r="701" spans="4:6" ht="12.75">
      <c r="D701" s="469"/>
      <c r="E701" s="332"/>
      <c r="F701" s="442"/>
    </row>
    <row r="702" spans="4:6" ht="12.75">
      <c r="D702" s="469"/>
      <c r="E702" s="332"/>
      <c r="F702" s="442"/>
    </row>
    <row r="703" spans="4:6" ht="12.75">
      <c r="D703" s="469"/>
      <c r="E703" s="332"/>
      <c r="F703" s="442"/>
    </row>
    <row r="704" spans="4:6" ht="12.75">
      <c r="D704" s="469"/>
      <c r="E704" s="332"/>
      <c r="F704" s="442"/>
    </row>
    <row r="705" spans="4:6" ht="12.75">
      <c r="D705" s="469"/>
      <c r="E705" s="332"/>
      <c r="F705" s="442"/>
    </row>
    <row r="706" spans="4:6" ht="12.75">
      <c r="D706" s="469"/>
      <c r="E706" s="332"/>
      <c r="F706" s="442"/>
    </row>
    <row r="707" spans="4:6" ht="12.75">
      <c r="D707" s="469"/>
      <c r="E707" s="332"/>
      <c r="F707" s="442"/>
    </row>
    <row r="708" spans="4:6" ht="12.75">
      <c r="D708" s="469"/>
      <c r="E708" s="332"/>
      <c r="F708" s="442"/>
    </row>
    <row r="709" spans="4:6" ht="12.75">
      <c r="D709" s="469"/>
      <c r="E709" s="332"/>
      <c r="F709" s="442"/>
    </row>
    <row r="710" spans="4:6" ht="12.75">
      <c r="D710" s="469"/>
      <c r="E710" s="332"/>
      <c r="F710" s="442"/>
    </row>
    <row r="711" spans="4:6" ht="12.75">
      <c r="D711" s="469"/>
      <c r="E711" s="332"/>
      <c r="F711" s="442"/>
    </row>
    <row r="712" spans="4:6" ht="12.75">
      <c r="D712" s="469"/>
      <c r="E712" s="332"/>
      <c r="F712" s="442"/>
    </row>
    <row r="713" spans="4:6" ht="12.75">
      <c r="D713" s="469"/>
      <c r="E713" s="332"/>
      <c r="F713" s="442"/>
    </row>
    <row r="714" spans="4:6" ht="12.75">
      <c r="D714" s="469"/>
      <c r="E714" s="332"/>
      <c r="F714" s="442"/>
    </row>
    <row r="715" spans="4:6" ht="12.75">
      <c r="D715" s="469"/>
      <c r="E715" s="332"/>
      <c r="F715" s="442"/>
    </row>
    <row r="716" spans="4:6" ht="12.75">
      <c r="D716" s="469"/>
      <c r="E716" s="332"/>
      <c r="F716" s="442"/>
    </row>
    <row r="717" spans="4:6" ht="12.75">
      <c r="D717" s="469"/>
      <c r="E717" s="332"/>
      <c r="F717" s="442"/>
    </row>
    <row r="718" spans="4:6" ht="12.75">
      <c r="D718" s="469"/>
      <c r="E718" s="332"/>
      <c r="F718" s="442"/>
    </row>
    <row r="719" spans="4:6" ht="12.75">
      <c r="D719" s="469"/>
      <c r="E719" s="332"/>
      <c r="F719" s="442"/>
    </row>
    <row r="720" spans="4:6" ht="12.75">
      <c r="D720" s="469"/>
      <c r="E720" s="332"/>
      <c r="F720" s="442"/>
    </row>
    <row r="721" spans="4:6" ht="12.75">
      <c r="D721" s="469"/>
      <c r="E721" s="332"/>
      <c r="F721" s="442"/>
    </row>
    <row r="722" spans="4:6" ht="12.75">
      <c r="D722" s="469"/>
      <c r="E722" s="332"/>
      <c r="F722" s="442"/>
    </row>
    <row r="723" spans="4:6" ht="12.75">
      <c r="D723" s="469"/>
      <c r="E723" s="332"/>
      <c r="F723" s="442"/>
    </row>
    <row r="724" spans="4:6" ht="12.75">
      <c r="D724" s="469"/>
      <c r="E724" s="332"/>
      <c r="F724" s="442"/>
    </row>
    <row r="725" spans="4:6" ht="12.75">
      <c r="D725" s="469"/>
      <c r="E725" s="332"/>
      <c r="F725" s="442"/>
    </row>
    <row r="726" spans="4:6" ht="12.75">
      <c r="D726" s="469"/>
      <c r="E726" s="332"/>
      <c r="F726" s="442"/>
    </row>
    <row r="727" spans="4:6" ht="12.75">
      <c r="D727" s="469"/>
      <c r="E727" s="332"/>
      <c r="F727" s="442"/>
    </row>
    <row r="728" spans="4:6" ht="12.75">
      <c r="D728" s="469"/>
      <c r="E728" s="332"/>
      <c r="F728" s="442"/>
    </row>
    <row r="729" spans="4:6" ht="12.75">
      <c r="D729" s="469"/>
      <c r="E729" s="332"/>
      <c r="F729" s="442"/>
    </row>
    <row r="730" spans="4:6" ht="12.75">
      <c r="D730" s="469"/>
      <c r="E730" s="332"/>
      <c r="F730" s="442"/>
    </row>
    <row r="731" spans="4:6" ht="12.75">
      <c r="D731" s="469"/>
      <c r="E731" s="332"/>
      <c r="F731" s="442"/>
    </row>
    <row r="732" spans="4:6" ht="12.75">
      <c r="D732" s="469"/>
      <c r="E732" s="332"/>
      <c r="F732" s="442"/>
    </row>
    <row r="733" spans="4:6" ht="12.75">
      <c r="D733" s="469"/>
      <c r="E733" s="332"/>
      <c r="F733" s="442"/>
    </row>
    <row r="734" spans="4:6" ht="12.75">
      <c r="D734" s="469"/>
      <c r="E734" s="332"/>
      <c r="F734" s="442"/>
    </row>
    <row r="735" spans="4:6" ht="12.75">
      <c r="D735" s="469"/>
      <c r="E735" s="332"/>
      <c r="F735" s="442"/>
    </row>
    <row r="736" spans="4:6" ht="12.75">
      <c r="D736" s="469"/>
      <c r="E736" s="332"/>
      <c r="F736" s="442"/>
    </row>
    <row r="737" spans="4:6" ht="12.75">
      <c r="D737" s="469"/>
      <c r="E737" s="332"/>
      <c r="F737" s="442"/>
    </row>
    <row r="738" spans="4:6" ht="12.75">
      <c r="D738" s="469"/>
      <c r="E738" s="332"/>
      <c r="F738" s="442"/>
    </row>
    <row r="739" spans="4:6" ht="12.75">
      <c r="D739" s="469"/>
      <c r="E739" s="332"/>
      <c r="F739" s="442"/>
    </row>
    <row r="740" spans="4:6" ht="12.75">
      <c r="D740" s="469"/>
      <c r="E740" s="332"/>
      <c r="F740" s="442"/>
    </row>
    <row r="741" spans="4:6" ht="12.75">
      <c r="D741" s="469"/>
      <c r="E741" s="332"/>
      <c r="F741" s="442"/>
    </row>
    <row r="742" spans="4:6" ht="12.75">
      <c r="D742" s="469"/>
      <c r="E742" s="332"/>
      <c r="F742" s="442"/>
    </row>
    <row r="743" spans="4:6" ht="12.75">
      <c r="D743" s="469"/>
      <c r="E743" s="332"/>
      <c r="F743" s="442"/>
    </row>
    <row r="744" spans="4:6" ht="12.75">
      <c r="D744" s="469"/>
      <c r="E744" s="332"/>
      <c r="F744" s="442"/>
    </row>
    <row r="745" spans="4:6" ht="12.75">
      <c r="D745" s="469"/>
      <c r="E745" s="332"/>
      <c r="F745" s="442"/>
    </row>
    <row r="746" spans="4:6" ht="12.75">
      <c r="D746" s="469"/>
      <c r="E746" s="332"/>
      <c r="F746" s="442"/>
    </row>
    <row r="747" spans="4:6" ht="12.75">
      <c r="D747" s="469"/>
      <c r="E747" s="332"/>
      <c r="F747" s="442"/>
    </row>
    <row r="748" spans="4:6" ht="12.75">
      <c r="D748" s="469"/>
      <c r="E748" s="332"/>
      <c r="F748" s="442"/>
    </row>
    <row r="749" spans="4:6" ht="12.75">
      <c r="D749" s="469"/>
      <c r="E749" s="332"/>
      <c r="F749" s="442"/>
    </row>
    <row r="750" spans="4:6" ht="12.75">
      <c r="D750" s="469"/>
      <c r="E750" s="332"/>
      <c r="F750" s="442"/>
    </row>
    <row r="751" spans="4:6" ht="12.75">
      <c r="D751" s="469"/>
      <c r="E751" s="332"/>
      <c r="F751" s="442"/>
    </row>
    <row r="752" spans="4:6" ht="12.75">
      <c r="D752" s="469"/>
      <c r="E752" s="332"/>
      <c r="F752" s="442"/>
    </row>
    <row r="753" spans="4:6" ht="12.75">
      <c r="D753" s="469"/>
      <c r="E753" s="332"/>
      <c r="F753" s="442"/>
    </row>
    <row r="754" spans="4:6" ht="12.75">
      <c r="D754" s="469"/>
      <c r="E754" s="332"/>
      <c r="F754" s="442"/>
    </row>
    <row r="755" spans="4:6" ht="12.75">
      <c r="D755" s="469"/>
      <c r="E755" s="332"/>
      <c r="F755" s="442"/>
    </row>
    <row r="756" spans="4:6" ht="12.75">
      <c r="D756" s="469"/>
      <c r="E756" s="332"/>
      <c r="F756" s="442"/>
    </row>
    <row r="757" spans="4:6" ht="12.75">
      <c r="D757" s="469"/>
      <c r="E757" s="332"/>
      <c r="F757" s="442"/>
    </row>
    <row r="758" spans="4:6" ht="12.75">
      <c r="D758" s="469"/>
      <c r="E758" s="332"/>
      <c r="F758" s="442"/>
    </row>
    <row r="759" spans="4:6" ht="12.75">
      <c r="D759" s="469"/>
      <c r="E759" s="332"/>
      <c r="F759" s="442"/>
    </row>
    <row r="760" spans="4:6" ht="12.75">
      <c r="D760" s="469"/>
      <c r="E760" s="332"/>
      <c r="F760" s="442"/>
    </row>
    <row r="761" spans="4:6" ht="12.75">
      <c r="D761" s="469"/>
      <c r="E761" s="332"/>
      <c r="F761" s="442"/>
    </row>
    <row r="762" spans="4:6" ht="12.75">
      <c r="D762" s="469"/>
      <c r="E762" s="332"/>
      <c r="F762" s="442"/>
    </row>
    <row r="763" spans="4:6" ht="12.75">
      <c r="D763" s="469"/>
      <c r="E763" s="332"/>
      <c r="F763" s="442"/>
    </row>
    <row r="764" spans="4:6" ht="12.75">
      <c r="D764" s="469"/>
      <c r="E764" s="332"/>
      <c r="F764" s="442"/>
    </row>
    <row r="765" spans="4:6" ht="12.75">
      <c r="D765" s="469"/>
      <c r="E765" s="332"/>
      <c r="F765" s="442"/>
    </row>
    <row r="766" spans="4:6" ht="12.75">
      <c r="D766" s="469"/>
      <c r="E766" s="332"/>
      <c r="F766" s="442"/>
    </row>
    <row r="767" spans="4:6" ht="12.75">
      <c r="D767" s="469"/>
      <c r="E767" s="332"/>
      <c r="F767" s="442"/>
    </row>
    <row r="768" spans="4:6" ht="12.75">
      <c r="D768" s="469"/>
      <c r="E768" s="332"/>
      <c r="F768" s="442"/>
    </row>
    <row r="769" spans="4:6" ht="12.75">
      <c r="D769" s="469"/>
      <c r="E769" s="332"/>
      <c r="F769" s="442"/>
    </row>
    <row r="770" spans="4:6" ht="12.75">
      <c r="D770" s="469"/>
      <c r="E770" s="332"/>
      <c r="F770" s="442"/>
    </row>
    <row r="771" spans="4:6" ht="12.75">
      <c r="D771" s="469"/>
      <c r="E771" s="332"/>
      <c r="F771" s="442"/>
    </row>
    <row r="772" spans="4:6" ht="12.75">
      <c r="D772" s="469"/>
      <c r="E772" s="332"/>
      <c r="F772" s="442"/>
    </row>
    <row r="773" spans="4:6" ht="12.75">
      <c r="D773" s="469"/>
      <c r="E773" s="332"/>
      <c r="F773" s="442"/>
    </row>
    <row r="774" spans="4:6" ht="12.75">
      <c r="D774" s="469"/>
      <c r="E774" s="332"/>
      <c r="F774" s="442"/>
    </row>
    <row r="775" spans="4:6" ht="12.75">
      <c r="D775" s="469"/>
      <c r="E775" s="332"/>
      <c r="F775" s="442"/>
    </row>
    <row r="776" spans="4:6" ht="12.75">
      <c r="D776" s="469"/>
      <c r="E776" s="332"/>
      <c r="F776" s="442"/>
    </row>
    <row r="777" spans="4:6" ht="12.75">
      <c r="D777" s="469"/>
      <c r="E777" s="332"/>
      <c r="F777" s="442"/>
    </row>
    <row r="778" spans="4:6" ht="12.75">
      <c r="D778" s="469"/>
      <c r="E778" s="332"/>
      <c r="F778" s="442"/>
    </row>
    <row r="779" spans="4:6" ht="12.75">
      <c r="D779" s="469"/>
      <c r="E779" s="332"/>
      <c r="F779" s="442"/>
    </row>
    <row r="780" spans="4:6" ht="12.75">
      <c r="D780" s="469"/>
      <c r="E780" s="332"/>
      <c r="F780" s="442"/>
    </row>
    <row r="781" spans="4:6" ht="12.75">
      <c r="D781" s="469"/>
      <c r="E781" s="332"/>
      <c r="F781" s="442"/>
    </row>
    <row r="782" spans="4:6" ht="12.75">
      <c r="D782" s="469"/>
      <c r="E782" s="332"/>
      <c r="F782" s="442"/>
    </row>
    <row r="783" spans="4:6" ht="12.75">
      <c r="D783" s="469"/>
      <c r="E783" s="332"/>
      <c r="F783" s="442"/>
    </row>
    <row r="784" spans="4:6" ht="12.75">
      <c r="D784" s="469"/>
      <c r="E784" s="332"/>
      <c r="F784" s="442"/>
    </row>
    <row r="785" spans="4:6" ht="12.75">
      <c r="D785" s="469"/>
      <c r="E785" s="332"/>
      <c r="F785" s="442"/>
    </row>
    <row r="786" spans="4:6" ht="12.75">
      <c r="D786" s="469"/>
      <c r="E786" s="332"/>
      <c r="F786" s="442"/>
    </row>
    <row r="787" spans="4:6" ht="12.75">
      <c r="D787" s="469"/>
      <c r="E787" s="332"/>
      <c r="F787" s="442"/>
    </row>
    <row r="788" spans="4:6" ht="12.75">
      <c r="D788" s="469"/>
      <c r="E788" s="332"/>
      <c r="F788" s="442"/>
    </row>
    <row r="789" spans="4:6" ht="12.75">
      <c r="D789" s="469"/>
      <c r="E789" s="332"/>
      <c r="F789" s="442"/>
    </row>
    <row r="790" spans="4:6" ht="12.75">
      <c r="D790" s="469"/>
      <c r="E790" s="332"/>
      <c r="F790" s="442"/>
    </row>
    <row r="791" spans="4:6" ht="12.75">
      <c r="D791" s="469"/>
      <c r="E791" s="332"/>
      <c r="F791" s="442"/>
    </row>
    <row r="792" spans="4:6" ht="12.75">
      <c r="D792" s="469"/>
      <c r="E792" s="332"/>
      <c r="F792" s="442"/>
    </row>
    <row r="793" spans="4:6" ht="12.75">
      <c r="D793" s="469"/>
      <c r="E793" s="332"/>
      <c r="F793" s="442"/>
    </row>
    <row r="794" spans="4:6" ht="12.75">
      <c r="D794" s="469"/>
      <c r="E794" s="332"/>
      <c r="F794" s="442"/>
    </row>
    <row r="795" spans="4:6" ht="12.75">
      <c r="D795" s="469"/>
      <c r="E795" s="332"/>
      <c r="F795" s="442"/>
    </row>
    <row r="796" spans="4:6" ht="12.75">
      <c r="D796" s="469"/>
      <c r="E796" s="332"/>
      <c r="F796" s="442"/>
    </row>
    <row r="797" spans="4:6" ht="12.75">
      <c r="D797" s="469"/>
      <c r="E797" s="332"/>
      <c r="F797" s="442"/>
    </row>
    <row r="798" spans="4:6" ht="12.75">
      <c r="D798" s="469"/>
      <c r="E798" s="332"/>
      <c r="F798" s="442"/>
    </row>
    <row r="799" spans="4:6" ht="12.75">
      <c r="D799" s="469"/>
      <c r="E799" s="332"/>
      <c r="F799" s="442"/>
    </row>
    <row r="800" spans="4:6" ht="12.75">
      <c r="D800" s="469"/>
      <c r="E800" s="332"/>
      <c r="F800" s="442"/>
    </row>
    <row r="801" spans="4:6" ht="12.75">
      <c r="D801" s="469"/>
      <c r="E801" s="332"/>
      <c r="F801" s="442"/>
    </row>
    <row r="802" spans="4:6" ht="12.75">
      <c r="D802" s="469"/>
      <c r="E802" s="332"/>
      <c r="F802" s="442"/>
    </row>
    <row r="803" spans="4:6" ht="12.75">
      <c r="D803" s="469"/>
      <c r="E803" s="332"/>
      <c r="F803" s="442"/>
    </row>
    <row r="804" spans="4:6" ht="12.75">
      <c r="D804" s="469"/>
      <c r="E804" s="332"/>
      <c r="F804" s="442"/>
    </row>
    <row r="805" spans="4:6" ht="12.75">
      <c r="D805" s="469"/>
      <c r="E805" s="332"/>
      <c r="F805" s="442"/>
    </row>
    <row r="806" spans="4:6" ht="12.75">
      <c r="D806" s="469"/>
      <c r="E806" s="332"/>
      <c r="F806" s="442"/>
    </row>
    <row r="807" spans="4:6" ht="12.75">
      <c r="D807" s="469"/>
      <c r="E807" s="332"/>
      <c r="F807" s="442"/>
    </row>
    <row r="808" spans="4:6" ht="12.75">
      <c r="D808" s="469"/>
      <c r="E808" s="332"/>
      <c r="F808" s="442"/>
    </row>
    <row r="809" spans="4:6" ht="12.75">
      <c r="D809" s="469"/>
      <c r="E809" s="332"/>
      <c r="F809" s="442"/>
    </row>
    <row r="810" spans="4:6" ht="12.75">
      <c r="D810" s="469"/>
      <c r="E810" s="332"/>
      <c r="F810" s="442"/>
    </row>
    <row r="811" spans="4:6" ht="12.75">
      <c r="D811" s="469"/>
      <c r="E811" s="332"/>
      <c r="F811" s="442"/>
    </row>
    <row r="812" spans="4:6" ht="12.75">
      <c r="D812" s="469"/>
      <c r="E812" s="332"/>
      <c r="F812" s="442"/>
    </row>
    <row r="813" spans="4:6" ht="12.75">
      <c r="D813" s="469"/>
      <c r="E813" s="332"/>
      <c r="F813" s="442"/>
    </row>
    <row r="814" spans="4:6" ht="12.75">
      <c r="D814" s="469"/>
      <c r="E814" s="332"/>
      <c r="F814" s="442"/>
    </row>
    <row r="815" spans="4:6" ht="12.75">
      <c r="D815" s="469"/>
      <c r="E815" s="332"/>
      <c r="F815" s="442"/>
    </row>
    <row r="816" spans="4:6" ht="12.75">
      <c r="D816" s="469"/>
      <c r="E816" s="332"/>
      <c r="F816" s="442"/>
    </row>
    <row r="817" spans="4:6" ht="12.75">
      <c r="D817" s="469"/>
      <c r="E817" s="332"/>
      <c r="F817" s="442"/>
    </row>
    <row r="818" spans="4:6" ht="12.75">
      <c r="D818" s="469"/>
      <c r="E818" s="332"/>
      <c r="F818" s="442"/>
    </row>
    <row r="819" spans="4:6" ht="12.75">
      <c r="D819" s="469"/>
      <c r="E819" s="332"/>
      <c r="F819" s="442"/>
    </row>
    <row r="820" spans="4:6" ht="12.75">
      <c r="D820" s="469"/>
      <c r="E820" s="332"/>
      <c r="F820" s="442"/>
    </row>
    <row r="821" spans="4:6" ht="12.75">
      <c r="D821" s="469"/>
      <c r="E821" s="332"/>
      <c r="F821" s="442"/>
    </row>
    <row r="822" spans="4:6" ht="12.75">
      <c r="D822" s="469"/>
      <c r="E822" s="332"/>
      <c r="F822" s="442"/>
    </row>
    <row r="823" spans="4:6" ht="12.75">
      <c r="D823" s="469"/>
      <c r="E823" s="332"/>
      <c r="F823" s="442"/>
    </row>
    <row r="824" spans="4:6" ht="12.75">
      <c r="D824" s="469"/>
      <c r="E824" s="332"/>
      <c r="F824" s="442"/>
    </row>
    <row r="825" spans="4:6" ht="12.75">
      <c r="D825" s="469"/>
      <c r="E825" s="332"/>
      <c r="F825" s="442"/>
    </row>
    <row r="826" spans="4:6" ht="12.75">
      <c r="D826" s="469"/>
      <c r="E826" s="332"/>
      <c r="F826" s="442"/>
    </row>
    <row r="827" spans="4:6" ht="12.75">
      <c r="D827" s="469"/>
      <c r="E827" s="332"/>
      <c r="F827" s="442"/>
    </row>
    <row r="828" spans="4:6" ht="12.75">
      <c r="D828" s="469"/>
      <c r="E828" s="332"/>
      <c r="F828" s="442"/>
    </row>
    <row r="829" spans="4:6" ht="12.75">
      <c r="D829" s="469"/>
      <c r="E829" s="332"/>
      <c r="F829" s="442"/>
    </row>
    <row r="830" spans="4:6" ht="12.75">
      <c r="D830" s="469"/>
      <c r="E830" s="332"/>
      <c r="F830" s="442"/>
    </row>
    <row r="831" spans="4:6" ht="12.75">
      <c r="D831" s="469"/>
      <c r="E831" s="332"/>
      <c r="F831" s="442"/>
    </row>
    <row r="832" spans="4:6" ht="12.75">
      <c r="D832" s="469"/>
      <c r="E832" s="332"/>
      <c r="F832" s="442"/>
    </row>
    <row r="833" spans="4:6" ht="12.75">
      <c r="D833" s="469"/>
      <c r="E833" s="332"/>
      <c r="F833" s="442"/>
    </row>
    <row r="834" spans="4:6" ht="12.75">
      <c r="D834" s="469"/>
      <c r="E834" s="332"/>
      <c r="F834" s="442"/>
    </row>
    <row r="835" spans="4:6" ht="12.75">
      <c r="D835" s="469"/>
      <c r="E835" s="332"/>
      <c r="F835" s="442"/>
    </row>
    <row r="836" spans="4:6" ht="12.75">
      <c r="D836" s="469"/>
      <c r="E836" s="332"/>
      <c r="F836" s="442"/>
    </row>
    <row r="837" spans="4:6" ht="12.75">
      <c r="D837" s="469"/>
      <c r="E837" s="332"/>
      <c r="F837" s="442"/>
    </row>
    <row r="838" spans="4:6" ht="12.75">
      <c r="D838" s="469"/>
      <c r="E838" s="332"/>
      <c r="F838" s="442"/>
    </row>
    <row r="839" spans="4:6" ht="12.75">
      <c r="D839" s="469"/>
      <c r="E839" s="332"/>
      <c r="F839" s="442"/>
    </row>
    <row r="840" spans="4:6" ht="12.75">
      <c r="D840" s="469"/>
      <c r="E840" s="332"/>
      <c r="F840" s="442"/>
    </row>
    <row r="841" spans="4:6" ht="12.75">
      <c r="D841" s="469"/>
      <c r="E841" s="332"/>
      <c r="F841" s="442"/>
    </row>
    <row r="842" spans="4:6" ht="12.75">
      <c r="D842" s="469"/>
      <c r="E842" s="332"/>
      <c r="F842" s="442"/>
    </row>
    <row r="843" spans="4:6" ht="12.75">
      <c r="D843" s="469"/>
      <c r="E843" s="332"/>
      <c r="F843" s="442"/>
    </row>
    <row r="844" spans="4:6" ht="12.75">
      <c r="D844" s="469"/>
      <c r="E844" s="332"/>
      <c r="F844" s="442"/>
    </row>
    <row r="845" spans="4:6" ht="12.75">
      <c r="D845" s="469"/>
      <c r="E845" s="332"/>
      <c r="F845" s="442"/>
    </row>
    <row r="846" spans="4:6" ht="12.75">
      <c r="D846" s="469"/>
      <c r="E846" s="332"/>
      <c r="F846" s="442"/>
    </row>
    <row r="847" spans="4:6" ht="12.75">
      <c r="D847" s="469"/>
      <c r="E847" s="332"/>
      <c r="F847" s="442"/>
    </row>
    <row r="848" spans="4:6" ht="12.75">
      <c r="D848" s="469"/>
      <c r="E848" s="332"/>
      <c r="F848" s="442"/>
    </row>
    <row r="849" spans="4:6" ht="12.75">
      <c r="D849" s="469"/>
      <c r="E849" s="332"/>
      <c r="F849" s="442"/>
    </row>
    <row r="850" spans="4:6" ht="12.75">
      <c r="D850" s="469"/>
      <c r="E850" s="332"/>
      <c r="F850" s="442"/>
    </row>
    <row r="851" spans="4:6" ht="12.75">
      <c r="D851" s="469"/>
      <c r="E851" s="332"/>
      <c r="F851" s="442"/>
    </row>
    <row r="852" spans="4:6" ht="12.75">
      <c r="D852" s="469"/>
      <c r="E852" s="332"/>
      <c r="F852" s="442"/>
    </row>
    <row r="853" spans="4:6" ht="12.75">
      <c r="D853" s="469"/>
      <c r="E853" s="332"/>
      <c r="F853" s="442"/>
    </row>
    <row r="854" spans="4:6" ht="12.75">
      <c r="D854" s="469"/>
      <c r="E854" s="332"/>
      <c r="F854" s="442"/>
    </row>
    <row r="855" spans="4:6" ht="12.75">
      <c r="D855" s="469"/>
      <c r="E855" s="332"/>
      <c r="F855" s="442"/>
    </row>
    <row r="856" spans="4:6" ht="12.75">
      <c r="D856" s="469"/>
      <c r="E856" s="332"/>
      <c r="F856" s="442"/>
    </row>
    <row r="857" spans="4:6" ht="12.75">
      <c r="D857" s="469"/>
      <c r="E857" s="332"/>
      <c r="F857" s="442"/>
    </row>
    <row r="858" spans="4:6" ht="12.75">
      <c r="D858" s="469"/>
      <c r="E858" s="332"/>
      <c r="F858" s="442"/>
    </row>
    <row r="859" spans="4:6" ht="12.75">
      <c r="D859" s="469"/>
      <c r="E859" s="332"/>
      <c r="F859" s="442"/>
    </row>
    <row r="860" spans="4:6" ht="12.75">
      <c r="D860" s="469"/>
      <c r="E860" s="332"/>
      <c r="F860" s="442"/>
    </row>
    <row r="861" spans="4:6" ht="12.75">
      <c r="D861" s="469"/>
      <c r="E861" s="332"/>
      <c r="F861" s="442"/>
    </row>
    <row r="862" spans="4:6" ht="12.75">
      <c r="D862" s="469"/>
      <c r="E862" s="332"/>
      <c r="F862" s="442"/>
    </row>
    <row r="863" spans="4:6" ht="12.75">
      <c r="D863" s="469"/>
      <c r="E863" s="332"/>
      <c r="F863" s="442"/>
    </row>
    <row r="864" spans="4:6" ht="12.75">
      <c r="D864" s="469"/>
      <c r="E864" s="332"/>
      <c r="F864" s="442"/>
    </row>
    <row r="865" spans="4:6" ht="12.75">
      <c r="D865" s="469"/>
      <c r="E865" s="332"/>
      <c r="F865" s="442"/>
    </row>
    <row r="866" spans="4:6" ht="12.75">
      <c r="D866" s="469"/>
      <c r="E866" s="332"/>
      <c r="F866" s="442"/>
    </row>
    <row r="867" spans="4:6" ht="12.75">
      <c r="D867" s="469"/>
      <c r="E867" s="332"/>
      <c r="F867" s="442"/>
    </row>
    <row r="868" spans="4:6" ht="12.75">
      <c r="D868" s="469"/>
      <c r="E868" s="332"/>
      <c r="F868" s="442"/>
    </row>
    <row r="869" spans="4:6" ht="12.75">
      <c r="D869" s="469"/>
      <c r="E869" s="332"/>
      <c r="F869" s="442"/>
    </row>
    <row r="870" spans="4:6" ht="12.75">
      <c r="D870" s="469"/>
      <c r="E870" s="332"/>
      <c r="F870" s="442"/>
    </row>
    <row r="871" spans="4:6" ht="12.75">
      <c r="D871" s="469"/>
      <c r="E871" s="332"/>
      <c r="F871" s="442"/>
    </row>
    <row r="872" spans="4:6" ht="12.75">
      <c r="D872" s="469"/>
      <c r="E872" s="332"/>
      <c r="F872" s="442"/>
    </row>
    <row r="873" spans="4:6" ht="12.75">
      <c r="D873" s="469"/>
      <c r="E873" s="332"/>
      <c r="F873" s="442"/>
    </row>
    <row r="874" spans="4:6" ht="12.75">
      <c r="D874" s="469"/>
      <c r="E874" s="332"/>
      <c r="F874" s="442"/>
    </row>
    <row r="875" spans="4:6" ht="12.75">
      <c r="D875" s="469"/>
      <c r="E875" s="332"/>
      <c r="F875" s="442"/>
    </row>
    <row r="876" spans="4:6" ht="12.75">
      <c r="D876" s="469"/>
      <c r="E876" s="332"/>
      <c r="F876" s="442"/>
    </row>
    <row r="877" spans="4:6" ht="12.75">
      <c r="D877" s="469"/>
      <c r="E877" s="332"/>
      <c r="F877" s="442"/>
    </row>
    <row r="878" spans="4:6" ht="12.75">
      <c r="D878" s="469"/>
      <c r="E878" s="332"/>
      <c r="F878" s="442"/>
    </row>
    <row r="879" spans="4:6" ht="12.75">
      <c r="D879" s="469"/>
      <c r="E879" s="332"/>
      <c r="F879" s="442"/>
    </row>
    <row r="880" spans="4:6" ht="12.75">
      <c r="D880" s="469"/>
      <c r="E880" s="332"/>
      <c r="F880" s="442"/>
    </row>
    <row r="881" spans="4:6" ht="12.75">
      <c r="D881" s="469"/>
      <c r="E881" s="332"/>
      <c r="F881" s="442"/>
    </row>
    <row r="882" spans="4:6" ht="12.75">
      <c r="D882" s="469"/>
      <c r="E882" s="332"/>
      <c r="F882" s="442"/>
    </row>
    <row r="883" spans="4:6" ht="12.75">
      <c r="D883" s="469"/>
      <c r="E883" s="332"/>
      <c r="F883" s="442"/>
    </row>
    <row r="884" spans="4:6" ht="12.75">
      <c r="D884" s="469"/>
      <c r="E884" s="332"/>
      <c r="F884" s="442"/>
    </row>
    <row r="885" spans="4:6" ht="12.75">
      <c r="D885" s="469"/>
      <c r="E885" s="332"/>
      <c r="F885" s="442"/>
    </row>
    <row r="886" spans="4:6" ht="12.75">
      <c r="D886" s="469"/>
      <c r="E886" s="332"/>
      <c r="F886" s="442"/>
    </row>
    <row r="887" spans="4:6" ht="12.75">
      <c r="D887" s="469"/>
      <c r="E887" s="332"/>
      <c r="F887" s="442"/>
    </row>
    <row r="888" spans="4:6" ht="12.75">
      <c r="D888" s="469"/>
      <c r="E888" s="332"/>
      <c r="F888" s="442"/>
    </row>
    <row r="889" spans="4:6" ht="12.75">
      <c r="D889" s="469"/>
      <c r="E889" s="332"/>
      <c r="F889" s="442"/>
    </row>
    <row r="890" spans="4:6" ht="12.75">
      <c r="D890" s="469"/>
      <c r="E890" s="332"/>
      <c r="F890" s="442"/>
    </row>
    <row r="891" spans="4:6" ht="12.75">
      <c r="D891" s="469"/>
      <c r="E891" s="332"/>
      <c r="F891" s="442"/>
    </row>
    <row r="892" spans="4:6" ht="12.75">
      <c r="D892" s="469"/>
      <c r="E892" s="332"/>
      <c r="F892" s="442"/>
    </row>
    <row r="893" spans="4:6" ht="12.75">
      <c r="D893" s="469"/>
      <c r="E893" s="332"/>
      <c r="F893" s="442"/>
    </row>
    <row r="894" spans="4:6" ht="12.75">
      <c r="D894" s="469"/>
      <c r="E894" s="332"/>
      <c r="F894" s="442"/>
    </row>
    <row r="895" spans="4:6" ht="12.75">
      <c r="D895" s="469"/>
      <c r="E895" s="332"/>
      <c r="F895" s="442"/>
    </row>
    <row r="896" spans="4:6" ht="12.75">
      <c r="D896" s="469"/>
      <c r="E896" s="332"/>
      <c r="F896" s="442"/>
    </row>
    <row r="897" spans="4:6" ht="12.75">
      <c r="D897" s="469"/>
      <c r="E897" s="332"/>
      <c r="F897" s="442"/>
    </row>
    <row r="898" spans="4:6" ht="12.75">
      <c r="D898" s="469"/>
      <c r="E898" s="332"/>
      <c r="F898" s="442"/>
    </row>
    <row r="899" spans="4:6" ht="12.75">
      <c r="D899" s="469"/>
      <c r="E899" s="332"/>
      <c r="F899" s="442"/>
    </row>
    <row r="900" spans="4:6" ht="12.75">
      <c r="D900" s="469"/>
      <c r="E900" s="332"/>
      <c r="F900" s="442"/>
    </row>
    <row r="901" spans="4:6" ht="12.75">
      <c r="D901" s="469"/>
      <c r="E901" s="332"/>
      <c r="F901" s="442"/>
    </row>
    <row r="902" spans="4:6" ht="12.75">
      <c r="D902" s="469"/>
      <c r="E902" s="332"/>
      <c r="F902" s="442"/>
    </row>
    <row r="903" spans="4:6" ht="12.75">
      <c r="D903" s="469"/>
      <c r="E903" s="332"/>
      <c r="F903" s="442"/>
    </row>
    <row r="904" spans="4:6" ht="12.75">
      <c r="D904" s="469"/>
      <c r="E904" s="332"/>
      <c r="F904" s="442"/>
    </row>
    <row r="905" spans="4:6" ht="12.75">
      <c r="D905" s="469"/>
      <c r="E905" s="332"/>
      <c r="F905" s="442"/>
    </row>
    <row r="906" spans="4:6" ht="12.75">
      <c r="D906" s="469"/>
      <c r="E906" s="332"/>
      <c r="F906" s="442"/>
    </row>
    <row r="907" spans="4:6" ht="12.75">
      <c r="D907" s="469"/>
      <c r="E907" s="332"/>
      <c r="F907" s="442"/>
    </row>
    <row r="908" spans="4:6" ht="12.75">
      <c r="D908" s="469"/>
      <c r="E908" s="332"/>
      <c r="F908" s="442"/>
    </row>
    <row r="909" spans="4:6" ht="12.75">
      <c r="D909" s="469"/>
      <c r="E909" s="332"/>
      <c r="F909" s="442"/>
    </row>
    <row r="910" spans="4:6" ht="12.75">
      <c r="D910" s="469"/>
      <c r="E910" s="332"/>
      <c r="F910" s="442"/>
    </row>
    <row r="911" spans="4:6" ht="12.75">
      <c r="D911" s="469"/>
      <c r="E911" s="332"/>
      <c r="F911" s="442"/>
    </row>
    <row r="912" spans="4:6" ht="12.75">
      <c r="D912" s="469"/>
      <c r="E912" s="332"/>
      <c r="F912" s="442"/>
    </row>
    <row r="913" spans="4:6" ht="12.75">
      <c r="D913" s="469"/>
      <c r="E913" s="332"/>
      <c r="F913" s="442"/>
    </row>
    <row r="914" spans="4:6" ht="12.75">
      <c r="D914" s="469"/>
      <c r="E914" s="332"/>
      <c r="F914" s="442"/>
    </row>
    <row r="915" spans="4:6" ht="12.75">
      <c r="D915" s="469"/>
      <c r="E915" s="332"/>
      <c r="F915" s="442"/>
    </row>
    <row r="916" spans="4:6" ht="12.75">
      <c r="D916" s="469"/>
      <c r="E916" s="332"/>
      <c r="F916" s="442"/>
    </row>
    <row r="917" spans="4:6" ht="12.75">
      <c r="D917" s="469"/>
      <c r="E917" s="332"/>
      <c r="F917" s="442"/>
    </row>
    <row r="918" spans="4:6" ht="12.75">
      <c r="D918" s="469"/>
      <c r="E918" s="332"/>
      <c r="F918" s="442"/>
    </row>
    <row r="919" spans="4:6" ht="12.75">
      <c r="D919" s="469"/>
      <c r="E919" s="332"/>
      <c r="F919" s="442"/>
    </row>
    <row r="920" spans="4:6" ht="12.75">
      <c r="D920" s="469"/>
      <c r="E920" s="332"/>
      <c r="F920" s="442"/>
    </row>
    <row r="921" spans="4:6" ht="12.75">
      <c r="D921" s="469"/>
      <c r="E921" s="332"/>
      <c r="F921" s="442"/>
    </row>
    <row r="922" spans="4:6" ht="12.75">
      <c r="D922" s="469"/>
      <c r="E922" s="332"/>
      <c r="F922" s="442"/>
    </row>
    <row r="923" spans="4:6" ht="12.75">
      <c r="D923" s="469"/>
      <c r="E923" s="332"/>
      <c r="F923" s="442"/>
    </row>
    <row r="924" spans="4:6" ht="12.75">
      <c r="D924" s="469"/>
      <c r="E924" s="332"/>
      <c r="F924" s="442"/>
    </row>
    <row r="925" spans="4:6" ht="12.75">
      <c r="D925" s="469"/>
      <c r="E925" s="332"/>
      <c r="F925" s="442"/>
    </row>
    <row r="926" spans="4:6" ht="12.75">
      <c r="D926" s="469"/>
      <c r="E926" s="332"/>
      <c r="F926" s="442"/>
    </row>
    <row r="927" spans="4:6" ht="12.75">
      <c r="D927" s="469"/>
      <c r="E927" s="332"/>
      <c r="F927" s="442"/>
    </row>
    <row r="928" spans="4:6" ht="12.75">
      <c r="D928" s="469"/>
      <c r="E928" s="332"/>
      <c r="F928" s="442"/>
    </row>
    <row r="929" spans="4:6" ht="12.75">
      <c r="D929" s="469"/>
      <c r="E929" s="332"/>
      <c r="F929" s="442"/>
    </row>
    <row r="930" spans="4:6" ht="12.75">
      <c r="D930" s="469"/>
      <c r="E930" s="332"/>
      <c r="F930" s="442"/>
    </row>
    <row r="931" spans="4:6" ht="12.75">
      <c r="D931" s="469"/>
      <c r="E931" s="332"/>
      <c r="F931" s="442"/>
    </row>
    <row r="932" spans="4:6" ht="12.75">
      <c r="D932" s="469"/>
      <c r="E932" s="332"/>
      <c r="F932" s="442"/>
    </row>
    <row r="933" spans="4:6" ht="12.75">
      <c r="D933" s="469"/>
      <c r="E933" s="332"/>
      <c r="F933" s="442"/>
    </row>
    <row r="934" spans="4:6" ht="12.75">
      <c r="D934" s="469"/>
      <c r="E934" s="332"/>
      <c r="F934" s="442"/>
    </row>
    <row r="935" spans="4:6" ht="12.75">
      <c r="D935" s="469"/>
      <c r="E935" s="332"/>
      <c r="F935" s="442"/>
    </row>
    <row r="936" spans="4:6" ht="12.75">
      <c r="D936" s="469"/>
      <c r="E936" s="332"/>
      <c r="F936" s="442"/>
    </row>
    <row r="937" spans="4:6" ht="12.75">
      <c r="D937" s="469"/>
      <c r="E937" s="332"/>
      <c r="F937" s="442"/>
    </row>
    <row r="938" spans="4:6" ht="12.75">
      <c r="D938" s="469"/>
      <c r="E938" s="332"/>
      <c r="F938" s="442"/>
    </row>
    <row r="939" spans="4:6" ht="12.75">
      <c r="D939" s="469"/>
      <c r="E939" s="332"/>
      <c r="F939" s="442"/>
    </row>
    <row r="940" spans="4:6" ht="12.75">
      <c r="D940" s="469"/>
      <c r="E940" s="332"/>
      <c r="F940" s="442"/>
    </row>
    <row r="941" spans="4:6" ht="12.75">
      <c r="D941" s="469"/>
      <c r="E941" s="332"/>
      <c r="F941" s="442"/>
    </row>
    <row r="942" spans="4:6" ht="12.75">
      <c r="D942" s="469"/>
      <c r="E942" s="332"/>
      <c r="F942" s="442"/>
    </row>
    <row r="943" spans="4:6" ht="12.75">
      <c r="D943" s="469"/>
      <c r="E943" s="332"/>
      <c r="F943" s="442"/>
    </row>
    <row r="944" spans="4:6" ht="12.75">
      <c r="D944" s="469"/>
      <c r="E944" s="332"/>
      <c r="F944" s="442"/>
    </row>
    <row r="945" spans="4:6" ht="12.75">
      <c r="D945" s="469"/>
      <c r="E945" s="332"/>
      <c r="F945" s="442"/>
    </row>
    <row r="946" spans="4:6" ht="12.75">
      <c r="D946" s="469"/>
      <c r="E946" s="332"/>
      <c r="F946" s="442"/>
    </row>
    <row r="947" spans="4:6" ht="12.75">
      <c r="D947" s="469"/>
      <c r="E947" s="332"/>
      <c r="F947" s="442"/>
    </row>
    <row r="948" spans="4:6" ht="12.75">
      <c r="D948" s="469"/>
      <c r="E948" s="332"/>
      <c r="F948" s="442"/>
    </row>
    <row r="949" spans="4:6" ht="12.75">
      <c r="D949" s="469"/>
      <c r="E949" s="332"/>
      <c r="F949" s="442"/>
    </row>
    <row r="950" spans="4:6" ht="12.75">
      <c r="D950" s="469"/>
      <c r="E950" s="332"/>
      <c r="F950" s="442"/>
    </row>
    <row r="951" spans="4:6" ht="12.75">
      <c r="D951" s="469"/>
      <c r="E951" s="332"/>
      <c r="F951" s="442"/>
    </row>
    <row r="952" spans="4:6" ht="12.75">
      <c r="D952" s="469"/>
      <c r="E952" s="332"/>
      <c r="F952" s="442"/>
    </row>
    <row r="953" spans="4:6" ht="12.75">
      <c r="D953" s="469"/>
      <c r="E953" s="332"/>
      <c r="F953" s="442"/>
    </row>
    <row r="954" spans="4:6" ht="12.75">
      <c r="D954" s="469"/>
      <c r="E954" s="332"/>
      <c r="F954" s="442"/>
    </row>
    <row r="955" spans="4:6" ht="12.75">
      <c r="D955" s="469"/>
      <c r="E955" s="332"/>
      <c r="F955" s="442"/>
    </row>
    <row r="956" spans="4:6" ht="12.75">
      <c r="D956" s="469"/>
      <c r="E956" s="332"/>
      <c r="F956" s="442"/>
    </row>
    <row r="957" spans="4:6" ht="12.75">
      <c r="D957" s="469"/>
      <c r="E957" s="332"/>
      <c r="F957" s="442"/>
    </row>
    <row r="958" spans="4:6" ht="12.75">
      <c r="D958" s="469"/>
      <c r="E958" s="332"/>
      <c r="F958" s="442"/>
    </row>
    <row r="959" spans="4:6" ht="12.75">
      <c r="D959" s="469"/>
      <c r="E959" s="332"/>
      <c r="F959" s="442"/>
    </row>
    <row r="960" spans="4:6" ht="12.75">
      <c r="D960" s="469"/>
      <c r="E960" s="332"/>
      <c r="F960" s="442"/>
    </row>
    <row r="961" spans="4:6" ht="12.75">
      <c r="D961" s="469"/>
      <c r="E961" s="332"/>
      <c r="F961" s="442"/>
    </row>
    <row r="962" spans="4:6" ht="12.75">
      <c r="D962" s="469"/>
      <c r="E962" s="332"/>
      <c r="F962" s="442"/>
    </row>
    <row r="963" spans="4:6" ht="12.75">
      <c r="D963" s="469"/>
      <c r="E963" s="332"/>
      <c r="F963" s="442"/>
    </row>
    <row r="964" spans="4:6" ht="12.75">
      <c r="D964" s="469"/>
      <c r="E964" s="332"/>
      <c r="F964" s="442"/>
    </row>
    <row r="965" spans="4:6" ht="12.75">
      <c r="D965" s="469"/>
      <c r="E965" s="332"/>
      <c r="F965" s="442"/>
    </row>
    <row r="966" spans="4:6" ht="12.75">
      <c r="D966" s="469"/>
      <c r="E966" s="332"/>
      <c r="F966" s="442"/>
    </row>
    <row r="967" spans="4:6" ht="12.75">
      <c r="D967" s="469"/>
      <c r="E967" s="332"/>
      <c r="F967" s="442"/>
    </row>
    <row r="968" spans="4:6" ht="12.75">
      <c r="D968" s="469"/>
      <c r="E968" s="332"/>
      <c r="F968" s="442"/>
    </row>
    <row r="969" spans="4:6" ht="12.75">
      <c r="D969" s="469"/>
      <c r="E969" s="332"/>
      <c r="F969" s="442"/>
    </row>
    <row r="970" spans="4:6" ht="12.75">
      <c r="D970" s="469"/>
      <c r="E970" s="332"/>
      <c r="F970" s="442"/>
    </row>
    <row r="971" spans="4:6" ht="12.75">
      <c r="D971" s="469"/>
      <c r="E971" s="332"/>
      <c r="F971" s="442"/>
    </row>
    <row r="972" spans="4:6" ht="12.75">
      <c r="D972" s="469"/>
      <c r="E972" s="332"/>
      <c r="F972" s="442"/>
    </row>
    <row r="973" spans="4:6" ht="12.75">
      <c r="D973" s="469"/>
      <c r="E973" s="332"/>
      <c r="F973" s="442"/>
    </row>
    <row r="974" spans="4:6" ht="12.75">
      <c r="D974" s="469"/>
      <c r="E974" s="332"/>
      <c r="F974" s="442"/>
    </row>
    <row r="975" spans="4:6" ht="12.75">
      <c r="D975" s="469"/>
      <c r="E975" s="332"/>
      <c r="F975" s="442"/>
    </row>
    <row r="976" spans="4:6" ht="12.75">
      <c r="D976" s="469"/>
      <c r="E976" s="332"/>
      <c r="F976" s="442"/>
    </row>
    <row r="977" spans="4:6" ht="12.75">
      <c r="D977" s="469"/>
      <c r="E977" s="332"/>
      <c r="F977" s="442"/>
    </row>
    <row r="978" spans="4:6" ht="12.75">
      <c r="D978" s="469"/>
      <c r="E978" s="332"/>
      <c r="F978" s="442"/>
    </row>
    <row r="979" spans="4:6" ht="12.75">
      <c r="D979" s="469"/>
      <c r="E979" s="332"/>
      <c r="F979" s="442"/>
    </row>
    <row r="980" spans="4:6" ht="12.75">
      <c r="D980" s="469"/>
      <c r="E980" s="332"/>
      <c r="F980" s="442"/>
    </row>
    <row r="981" spans="4:6" ht="12.75">
      <c r="D981" s="469"/>
      <c r="E981" s="332"/>
      <c r="F981" s="442"/>
    </row>
    <row r="982" spans="4:6" ht="12.75">
      <c r="D982" s="469"/>
      <c r="E982" s="332"/>
      <c r="F982" s="442"/>
    </row>
    <row r="983" spans="4:6" ht="12.75">
      <c r="D983" s="469"/>
      <c r="E983" s="332"/>
      <c r="F983" s="442"/>
    </row>
    <row r="984" spans="4:6" ht="12.75">
      <c r="D984" s="469"/>
      <c r="E984" s="332"/>
      <c r="F984" s="442"/>
    </row>
    <row r="985" spans="4:6" ht="12.75">
      <c r="D985" s="469"/>
      <c r="E985" s="332"/>
      <c r="F985" s="442"/>
    </row>
    <row r="986" spans="4:6" ht="12.75">
      <c r="D986" s="469"/>
      <c r="E986" s="332"/>
      <c r="F986" s="442"/>
    </row>
    <row r="987" spans="4:6" ht="12.75">
      <c r="D987" s="469"/>
      <c r="E987" s="332"/>
      <c r="F987" s="442"/>
    </row>
    <row r="988" spans="4:6" ht="12.75">
      <c r="D988" s="469"/>
      <c r="E988" s="332"/>
      <c r="F988" s="442"/>
    </row>
    <row r="989" spans="4:6" ht="12.75">
      <c r="D989" s="469"/>
      <c r="E989" s="332"/>
      <c r="F989" s="442"/>
    </row>
    <row r="990" spans="4:6" ht="12.75">
      <c r="D990" s="469"/>
      <c r="E990" s="332"/>
      <c r="F990" s="442"/>
    </row>
    <row r="991" spans="4:6" ht="12.75">
      <c r="D991" s="469"/>
      <c r="E991" s="332"/>
      <c r="F991" s="442"/>
    </row>
    <row r="992" spans="4:6" ht="12.75">
      <c r="D992" s="469"/>
      <c r="E992" s="332"/>
      <c r="F992" s="442"/>
    </row>
    <row r="993" spans="4:6" ht="12.75">
      <c r="D993" s="469"/>
      <c r="E993" s="332"/>
      <c r="F993" s="442"/>
    </row>
    <row r="994" spans="4:6" ht="12.75">
      <c r="D994" s="469"/>
      <c r="E994" s="332"/>
      <c r="F994" s="442"/>
    </row>
    <row r="995" spans="4:6" ht="12.75">
      <c r="D995" s="469"/>
      <c r="E995" s="332"/>
      <c r="F995" s="442"/>
    </row>
    <row r="996" spans="4:6" ht="12.75">
      <c r="D996" s="469"/>
      <c r="E996" s="332"/>
      <c r="F996" s="442"/>
    </row>
    <row r="997" spans="4:6" ht="12.75">
      <c r="D997" s="469"/>
      <c r="E997" s="332"/>
      <c r="F997" s="442"/>
    </row>
    <row r="998" spans="4:6" ht="12.75">
      <c r="D998" s="469"/>
      <c r="E998" s="332"/>
      <c r="F998" s="442"/>
    </row>
    <row r="999" spans="4:6" ht="12.75">
      <c r="D999" s="469"/>
      <c r="E999" s="332"/>
      <c r="F999" s="442"/>
    </row>
    <row r="1000" spans="4:6" ht="12.75">
      <c r="D1000" s="469"/>
      <c r="E1000" s="332"/>
      <c r="F1000" s="442"/>
    </row>
    <row r="1001" spans="4:6" ht="12.75">
      <c r="D1001" s="469"/>
      <c r="E1001" s="332"/>
      <c r="F1001" s="442"/>
    </row>
    <row r="1002" spans="4:6" ht="12.75">
      <c r="D1002" s="469"/>
      <c r="E1002" s="332"/>
      <c r="F1002" s="442"/>
    </row>
    <row r="1003" spans="4:6" ht="12.75">
      <c r="D1003" s="469"/>
      <c r="E1003" s="332"/>
      <c r="F1003" s="442"/>
    </row>
    <row r="1004" spans="4:6" ht="12.75">
      <c r="D1004" s="469"/>
      <c r="E1004" s="332"/>
      <c r="F1004" s="442"/>
    </row>
    <row r="1005" spans="4:6" ht="12.75">
      <c r="D1005" s="469"/>
      <c r="E1005" s="332"/>
      <c r="F1005" s="442"/>
    </row>
    <row r="1006" spans="4:6" ht="12.75">
      <c r="D1006" s="469"/>
      <c r="E1006" s="332"/>
      <c r="F1006" s="442"/>
    </row>
    <row r="1007" spans="4:6" ht="12.75">
      <c r="D1007" s="469"/>
      <c r="E1007" s="332"/>
      <c r="F1007" s="442"/>
    </row>
    <row r="1008" spans="4:6" ht="12.75">
      <c r="D1008" s="469"/>
      <c r="E1008" s="332"/>
      <c r="F1008" s="442"/>
    </row>
    <row r="1009" spans="4:6" ht="12.75">
      <c r="D1009" s="469"/>
      <c r="E1009" s="332"/>
      <c r="F1009" s="442"/>
    </row>
    <row r="1010" spans="4:6" ht="12.75">
      <c r="D1010" s="469"/>
      <c r="E1010" s="332"/>
      <c r="F1010" s="442"/>
    </row>
    <row r="1011" spans="4:6" ht="12.75">
      <c r="D1011" s="469"/>
      <c r="E1011" s="332"/>
      <c r="F1011" s="442"/>
    </row>
    <row r="1012" spans="4:6" ht="12.75">
      <c r="D1012" s="469"/>
      <c r="E1012" s="332"/>
      <c r="F1012" s="442"/>
    </row>
    <row r="1013" spans="4:6" ht="12.75">
      <c r="D1013" s="469"/>
      <c r="E1013" s="332"/>
      <c r="F1013" s="442"/>
    </row>
    <row r="1014" spans="4:6" ht="12.75">
      <c r="D1014" s="469"/>
      <c r="E1014" s="332"/>
      <c r="F1014" s="442"/>
    </row>
    <row r="1015" spans="4:6" ht="12.75">
      <c r="D1015" s="469"/>
      <c r="E1015" s="332"/>
      <c r="F1015" s="442"/>
    </row>
    <row r="1016" spans="4:6" ht="12.75">
      <c r="D1016" s="469"/>
      <c r="E1016" s="332"/>
      <c r="F1016" s="442"/>
    </row>
    <row r="1017" spans="4:6" ht="12.75">
      <c r="D1017" s="469"/>
      <c r="E1017" s="332"/>
      <c r="F1017" s="442"/>
    </row>
    <row r="1018" spans="4:6" ht="12.75">
      <c r="D1018" s="469"/>
      <c r="E1018" s="332"/>
      <c r="F1018" s="442"/>
    </row>
    <row r="1019" spans="4:6" ht="12.75">
      <c r="D1019" s="469"/>
      <c r="E1019" s="332"/>
      <c r="F1019" s="442"/>
    </row>
    <row r="1020" spans="4:6" ht="12.75">
      <c r="D1020" s="469"/>
      <c r="E1020" s="332"/>
      <c r="F1020" s="442"/>
    </row>
    <row r="1021" spans="4:6" ht="12.75">
      <c r="D1021" s="469"/>
      <c r="E1021" s="332"/>
      <c r="F1021" s="442"/>
    </row>
    <row r="1022" spans="4:6" ht="12.75">
      <c r="D1022" s="469"/>
      <c r="E1022" s="332"/>
      <c r="F1022" s="442"/>
    </row>
    <row r="1023" spans="4:6" ht="12.75">
      <c r="D1023" s="469"/>
      <c r="E1023" s="332"/>
      <c r="F1023" s="442"/>
    </row>
    <row r="1024" spans="4:6" ht="12.75">
      <c r="D1024" s="469"/>
      <c r="E1024" s="332"/>
      <c r="F1024" s="442"/>
    </row>
    <row r="1025" spans="4:6" ht="12.75">
      <c r="D1025" s="469"/>
      <c r="E1025" s="332"/>
      <c r="F1025" s="442"/>
    </row>
    <row r="1026" spans="4:6" ht="12.75">
      <c r="D1026" s="469"/>
      <c r="E1026" s="332"/>
      <c r="F1026" s="442"/>
    </row>
    <row r="1027" spans="4:6" ht="12.75">
      <c r="D1027" s="469"/>
      <c r="E1027" s="332"/>
      <c r="F1027" s="442"/>
    </row>
    <row r="1028" spans="4:6" ht="12.75">
      <c r="D1028" s="469"/>
      <c r="E1028" s="332"/>
      <c r="F1028" s="442"/>
    </row>
    <row r="1029" spans="4:6" ht="12.75">
      <c r="D1029" s="469"/>
      <c r="E1029" s="332"/>
      <c r="F1029" s="442"/>
    </row>
    <row r="1030" spans="4:6" ht="12.75">
      <c r="D1030" s="469"/>
      <c r="E1030" s="332"/>
      <c r="F1030" s="442"/>
    </row>
    <row r="1031" spans="4:6" ht="12.75">
      <c r="D1031" s="469"/>
      <c r="E1031" s="332"/>
      <c r="F1031" s="442"/>
    </row>
    <row r="1032" spans="4:6" ht="12.75">
      <c r="D1032" s="469"/>
      <c r="E1032" s="332"/>
      <c r="F1032" s="442"/>
    </row>
    <row r="1033" spans="4:6" ht="12.75">
      <c r="D1033" s="469"/>
      <c r="E1033" s="332"/>
      <c r="F1033" s="442"/>
    </row>
    <row r="1034" spans="4:6" ht="12.75">
      <c r="D1034" s="469"/>
      <c r="E1034" s="332"/>
      <c r="F1034" s="442"/>
    </row>
    <row r="1035" spans="4:6" ht="12.75">
      <c r="D1035" s="469"/>
      <c r="E1035" s="332"/>
      <c r="F1035" s="442"/>
    </row>
    <row r="1036" spans="4:6" ht="12.75">
      <c r="D1036" s="469"/>
      <c r="E1036" s="332"/>
      <c r="F1036" s="442"/>
    </row>
    <row r="1037" spans="4:6" ht="12.75">
      <c r="D1037" s="469"/>
      <c r="E1037" s="332"/>
      <c r="F1037" s="442"/>
    </row>
    <row r="1038" spans="4:6" ht="12.75">
      <c r="D1038" s="469"/>
      <c r="E1038" s="332"/>
      <c r="F1038" s="442"/>
    </row>
    <row r="1039" spans="4:6" ht="12.75">
      <c r="D1039" s="469"/>
      <c r="E1039" s="332"/>
      <c r="F1039" s="442"/>
    </row>
    <row r="1040" spans="4:6" ht="12.75">
      <c r="D1040" s="469"/>
      <c r="E1040" s="332"/>
      <c r="F1040" s="442"/>
    </row>
    <row r="1041" spans="4:6" ht="12.75">
      <c r="D1041" s="469"/>
      <c r="E1041" s="332"/>
      <c r="F1041" s="442"/>
    </row>
    <row r="1042" spans="4:6" ht="12.75">
      <c r="D1042" s="469"/>
      <c r="E1042" s="332"/>
      <c r="F1042" s="442"/>
    </row>
    <row r="1043" spans="4:6" ht="12.75">
      <c r="D1043" s="469"/>
      <c r="E1043" s="332"/>
      <c r="F1043" s="442"/>
    </row>
    <row r="1044" spans="4:6" ht="12.75">
      <c r="D1044" s="469"/>
      <c r="E1044" s="332"/>
      <c r="F1044" s="442"/>
    </row>
    <row r="1045" spans="4:6" ht="12.75">
      <c r="D1045" s="469"/>
      <c r="E1045" s="332"/>
      <c r="F1045" s="442"/>
    </row>
    <row r="1046" spans="4:6" ht="12.75">
      <c r="D1046" s="469"/>
      <c r="E1046" s="332"/>
      <c r="F1046" s="442"/>
    </row>
    <row r="1047" spans="4:6" ht="12.75">
      <c r="D1047" s="469"/>
      <c r="E1047" s="332"/>
      <c r="F1047" s="442"/>
    </row>
    <row r="1048" spans="4:6" ht="12.75">
      <c r="D1048" s="469"/>
      <c r="E1048" s="332"/>
      <c r="F1048" s="442"/>
    </row>
    <row r="1049" spans="4:6" ht="12.75">
      <c r="D1049" s="469"/>
      <c r="E1049" s="332"/>
      <c r="F1049" s="442"/>
    </row>
    <row r="1050" spans="4:6" ht="12.75">
      <c r="D1050" s="469"/>
      <c r="E1050" s="332"/>
      <c r="F1050" s="442"/>
    </row>
    <row r="1051" spans="4:6" ht="12.75">
      <c r="D1051" s="469"/>
      <c r="E1051" s="332"/>
      <c r="F1051" s="442"/>
    </row>
    <row r="1052" spans="4:6" ht="12.75">
      <c r="D1052" s="469"/>
      <c r="E1052" s="332"/>
      <c r="F1052" s="442"/>
    </row>
    <row r="1053" spans="4:6" ht="12.75">
      <c r="D1053" s="469"/>
      <c r="E1053" s="332"/>
      <c r="F1053" s="442"/>
    </row>
    <row r="1054" spans="4:6" ht="12.75">
      <c r="D1054" s="469"/>
      <c r="E1054" s="332"/>
      <c r="F1054" s="442"/>
    </row>
    <row r="1055" spans="4:6" ht="12.75">
      <c r="D1055" s="469"/>
      <c r="E1055" s="332"/>
      <c r="F1055" s="442"/>
    </row>
    <row r="1056" spans="4:6" ht="12.75">
      <c r="D1056" s="469"/>
      <c r="E1056" s="332"/>
      <c r="F1056" s="442"/>
    </row>
    <row r="1057" spans="4:6" ht="12.75">
      <c r="D1057" s="469"/>
      <c r="E1057" s="332"/>
      <c r="F1057" s="442"/>
    </row>
    <row r="1058" spans="4:6" ht="12.75">
      <c r="D1058" s="469"/>
      <c r="E1058" s="332"/>
      <c r="F1058" s="442"/>
    </row>
    <row r="1059" spans="4:6" ht="12.75">
      <c r="D1059" s="469"/>
      <c r="E1059" s="332"/>
      <c r="F1059" s="442"/>
    </row>
    <row r="1060" spans="4:6" ht="12.75">
      <c r="D1060" s="469"/>
      <c r="E1060" s="332"/>
      <c r="F1060" s="442"/>
    </row>
    <row r="1061" spans="4:6" ht="12.75">
      <c r="D1061" s="469"/>
      <c r="E1061" s="332"/>
      <c r="F1061" s="442"/>
    </row>
    <row r="1062" spans="4:6" ht="12.75">
      <c r="D1062" s="469"/>
      <c r="E1062" s="332"/>
      <c r="F1062" s="442"/>
    </row>
    <row r="1063" spans="4:6" ht="12.75">
      <c r="D1063" s="469"/>
      <c r="E1063" s="332"/>
      <c r="F1063" s="442"/>
    </row>
    <row r="1064" spans="4:6" ht="12.75">
      <c r="D1064" s="469"/>
      <c r="E1064" s="332"/>
      <c r="F1064" s="442"/>
    </row>
    <row r="1065" spans="4:6" ht="12.75">
      <c r="D1065" s="469"/>
      <c r="E1065" s="332"/>
      <c r="F1065" s="442"/>
    </row>
    <row r="1066" spans="4:6" ht="12.75">
      <c r="D1066" s="469"/>
      <c r="E1066" s="332"/>
      <c r="F1066" s="442"/>
    </row>
    <row r="1067" spans="4:6" ht="12.75">
      <c r="D1067" s="469"/>
      <c r="E1067" s="332"/>
      <c r="F1067" s="442"/>
    </row>
    <row r="1068" spans="4:6" ht="12.75">
      <c r="D1068" s="469"/>
      <c r="E1068" s="332"/>
      <c r="F1068" s="442"/>
    </row>
    <row r="1069" spans="4:6" ht="12.75">
      <c r="D1069" s="469"/>
      <c r="E1069" s="332"/>
      <c r="F1069" s="442"/>
    </row>
    <row r="1070" spans="4:6" ht="12.75">
      <c r="D1070" s="469"/>
      <c r="E1070" s="332"/>
      <c r="F1070" s="442"/>
    </row>
    <row r="1071" spans="4:6" ht="12.75">
      <c r="D1071" s="469"/>
      <c r="E1071" s="332"/>
      <c r="F1071" s="442"/>
    </row>
    <row r="1072" spans="4:6" ht="12.75">
      <c r="D1072" s="469"/>
      <c r="E1072" s="332"/>
      <c r="F1072" s="442"/>
    </row>
    <row r="1073" spans="4:6" ht="12.75">
      <c r="D1073" s="469"/>
      <c r="E1073" s="332"/>
      <c r="F1073" s="442"/>
    </row>
    <row r="1074" spans="4:6" ht="12.75">
      <c r="D1074" s="469"/>
      <c r="E1074" s="332"/>
      <c r="F1074" s="442"/>
    </row>
    <row r="1075" spans="4:6" ht="12.75">
      <c r="D1075" s="469"/>
      <c r="E1075" s="332"/>
      <c r="F1075" s="442"/>
    </row>
    <row r="1076" spans="4:6" ht="12.75">
      <c r="D1076" s="469"/>
      <c r="E1076" s="332"/>
      <c r="F1076" s="442"/>
    </row>
    <row r="1077" spans="4:6" ht="12.75">
      <c r="D1077" s="469"/>
      <c r="E1077" s="332"/>
      <c r="F1077" s="442"/>
    </row>
    <row r="1078" spans="4:6" ht="12.75">
      <c r="D1078" s="469"/>
      <c r="E1078" s="332"/>
      <c r="F1078" s="442"/>
    </row>
    <row r="1079" spans="4:6" ht="12.75">
      <c r="D1079" s="469"/>
      <c r="E1079" s="332"/>
      <c r="F1079" s="442"/>
    </row>
    <row r="1080" spans="4:6" ht="12.75">
      <c r="D1080" s="469"/>
      <c r="E1080" s="332"/>
      <c r="F1080" s="442"/>
    </row>
    <row r="1081" spans="4:6" ht="12.75">
      <c r="D1081" s="469"/>
      <c r="E1081" s="332"/>
      <c r="F1081" s="442"/>
    </row>
    <row r="1082" spans="4:6" ht="12.75">
      <c r="D1082" s="469"/>
      <c r="E1082" s="332"/>
      <c r="F1082" s="442"/>
    </row>
    <row r="1083" spans="4:6" ht="12.75">
      <c r="D1083" s="469"/>
      <c r="E1083" s="332"/>
      <c r="F1083" s="442"/>
    </row>
    <row r="1084" spans="4:6" ht="12.75">
      <c r="D1084" s="469"/>
      <c r="E1084" s="332"/>
      <c r="F1084" s="442"/>
    </row>
    <row r="1085" spans="4:6" ht="12.75">
      <c r="D1085" s="469"/>
      <c r="E1085" s="332"/>
      <c r="F1085" s="442"/>
    </row>
    <row r="1086" spans="4:6" ht="12.75">
      <c r="D1086" s="469"/>
      <c r="E1086" s="332"/>
      <c r="F1086" s="442"/>
    </row>
    <row r="1087" spans="4:6" ht="12.75">
      <c r="D1087" s="469"/>
      <c r="E1087" s="332"/>
      <c r="F1087" s="442"/>
    </row>
    <row r="1088" spans="4:6" ht="12.75">
      <c r="D1088" s="469"/>
      <c r="E1088" s="332"/>
      <c r="F1088" s="442"/>
    </row>
    <row r="1089" spans="4:6" ht="12.75">
      <c r="D1089" s="469"/>
      <c r="E1089" s="332"/>
      <c r="F1089" s="442"/>
    </row>
    <row r="1090" spans="4:6" ht="12.75">
      <c r="D1090" s="469"/>
      <c r="E1090" s="332"/>
      <c r="F1090" s="442"/>
    </row>
    <row r="1091" spans="4:6" ht="12.75">
      <c r="D1091" s="469"/>
      <c r="E1091" s="332"/>
      <c r="F1091" s="442"/>
    </row>
    <row r="1092" spans="4:6" ht="12.75">
      <c r="D1092" s="469"/>
      <c r="E1092" s="332"/>
      <c r="F1092" s="442"/>
    </row>
    <row r="1093" spans="4:6" ht="12.75">
      <c r="D1093" s="469"/>
      <c r="E1093" s="332"/>
      <c r="F1093" s="442"/>
    </row>
    <row r="1094" spans="4:6" ht="12.75">
      <c r="D1094" s="469"/>
      <c r="E1094" s="332"/>
      <c r="F1094" s="442"/>
    </row>
    <row r="1095" spans="4:6" ht="12.75">
      <c r="D1095" s="469"/>
      <c r="E1095" s="332"/>
      <c r="F1095" s="442"/>
    </row>
    <row r="1096" spans="4:6" ht="12.75">
      <c r="D1096" s="469"/>
      <c r="E1096" s="332"/>
      <c r="F1096" s="442"/>
    </row>
    <row r="1097" spans="4:6" ht="12.75">
      <c r="D1097" s="469"/>
      <c r="E1097" s="332"/>
      <c r="F1097" s="442"/>
    </row>
    <row r="1098" spans="4:6" ht="12.75">
      <c r="D1098" s="469"/>
      <c r="E1098" s="332"/>
      <c r="F1098" s="442"/>
    </row>
    <row r="1099" spans="4:6" ht="12.75">
      <c r="D1099" s="469"/>
      <c r="E1099" s="332"/>
      <c r="F1099" s="442"/>
    </row>
    <row r="1100" spans="4:6" ht="12.75">
      <c r="D1100" s="469"/>
      <c r="E1100" s="332"/>
      <c r="F1100" s="442"/>
    </row>
    <row r="1101" spans="4:6" ht="12.75">
      <c r="D1101" s="469"/>
      <c r="E1101" s="332"/>
      <c r="F1101" s="442"/>
    </row>
    <row r="1102" spans="4:6" ht="12.75">
      <c r="D1102" s="469"/>
      <c r="E1102" s="332"/>
      <c r="F1102" s="442"/>
    </row>
    <row r="1103" spans="4:6" ht="12.75">
      <c r="D1103" s="469"/>
      <c r="E1103" s="332"/>
      <c r="F1103" s="442"/>
    </row>
    <row r="1104" spans="4:6" ht="12.75">
      <c r="D1104" s="469"/>
      <c r="E1104" s="332"/>
      <c r="F1104" s="442"/>
    </row>
    <row r="1105" spans="4:6" ht="12.75">
      <c r="D1105" s="469"/>
      <c r="E1105" s="332"/>
      <c r="F1105" s="442"/>
    </row>
    <row r="1106" spans="4:6" ht="12.75">
      <c r="D1106" s="469"/>
      <c r="E1106" s="332"/>
      <c r="F1106" s="442"/>
    </row>
    <row r="1107" spans="4:6" ht="12.75">
      <c r="D1107" s="469"/>
      <c r="E1107" s="332"/>
      <c r="F1107" s="442"/>
    </row>
    <row r="1108" spans="4:6" ht="12.75">
      <c r="D1108" s="469"/>
      <c r="E1108" s="332"/>
      <c r="F1108" s="442"/>
    </row>
    <row r="1109" spans="4:6" ht="12.75">
      <c r="D1109" s="469"/>
      <c r="E1109" s="332"/>
      <c r="F1109" s="442"/>
    </row>
    <row r="1110" spans="4:6" ht="12.75">
      <c r="D1110" s="469"/>
      <c r="E1110" s="332"/>
      <c r="F1110" s="442"/>
    </row>
    <row r="1111" spans="4:6" ht="12.75">
      <c r="D1111" s="469"/>
      <c r="E1111" s="332"/>
      <c r="F1111" s="442"/>
    </row>
    <row r="1112" spans="4:6" ht="12.75">
      <c r="D1112" s="469"/>
      <c r="E1112" s="332"/>
      <c r="F1112" s="442"/>
    </row>
    <row r="1113" spans="4:6" ht="12.75">
      <c r="D1113" s="469"/>
      <c r="E1113" s="332"/>
      <c r="F1113" s="442"/>
    </row>
    <row r="1114" spans="4:6" ht="12.75">
      <c r="D1114" s="469"/>
      <c r="E1114" s="332"/>
      <c r="F1114" s="442"/>
    </row>
    <row r="1115" spans="4:6" ht="12.75">
      <c r="D1115" s="469"/>
      <c r="E1115" s="332"/>
      <c r="F1115" s="442"/>
    </row>
    <row r="1116" spans="4:6" ht="12.75">
      <c r="D1116" s="469"/>
      <c r="E1116" s="332"/>
      <c r="F1116" s="442"/>
    </row>
    <row r="1117" spans="4:6" ht="12.75">
      <c r="D1117" s="469"/>
      <c r="E1117" s="332"/>
      <c r="F1117" s="442"/>
    </row>
    <row r="1118" spans="4:6" ht="12.75">
      <c r="D1118" s="469"/>
      <c r="E1118" s="332"/>
      <c r="F1118" s="442"/>
    </row>
    <row r="1119" spans="4:6" ht="12.75">
      <c r="D1119" s="469"/>
      <c r="E1119" s="332"/>
      <c r="F1119" s="442"/>
    </row>
    <row r="1120" spans="4:6" ht="12.75">
      <c r="D1120" s="469"/>
      <c r="E1120" s="332"/>
      <c r="F1120" s="442"/>
    </row>
    <row r="1121" spans="4:6" ht="12.75">
      <c r="D1121" s="469"/>
      <c r="E1121" s="332"/>
      <c r="F1121" s="442"/>
    </row>
    <row r="1122" spans="4:6" ht="12.75">
      <c r="D1122" s="469"/>
      <c r="E1122" s="332"/>
      <c r="F1122" s="442"/>
    </row>
    <row r="1123" spans="4:6" ht="12.75">
      <c r="D1123" s="469"/>
      <c r="E1123" s="332"/>
      <c r="F1123" s="442"/>
    </row>
    <row r="1124" spans="4:6" ht="12.75">
      <c r="D1124" s="469"/>
      <c r="E1124" s="332"/>
      <c r="F1124" s="442"/>
    </row>
    <row r="1125" spans="4:6" ht="12.75">
      <c r="D1125" s="469"/>
      <c r="E1125" s="332"/>
      <c r="F1125" s="442"/>
    </row>
    <row r="1126" spans="4:6" ht="12.75">
      <c r="D1126" s="469"/>
      <c r="E1126" s="332"/>
      <c r="F1126" s="442"/>
    </row>
    <row r="1127" spans="4:6" ht="12.75">
      <c r="D1127" s="469"/>
      <c r="E1127" s="332"/>
      <c r="F1127" s="442"/>
    </row>
    <row r="1128" spans="4:6" ht="12.75">
      <c r="D1128" s="469"/>
      <c r="E1128" s="332"/>
      <c r="F1128" s="442"/>
    </row>
    <row r="1129" spans="4:6" ht="12.75">
      <c r="D1129" s="469"/>
      <c r="E1129" s="332"/>
      <c r="F1129" s="442"/>
    </row>
    <row r="1130" spans="4:6" ht="12.75">
      <c r="D1130" s="469"/>
      <c r="E1130" s="332"/>
      <c r="F1130" s="442"/>
    </row>
    <row r="1131" spans="4:6" ht="12.75">
      <c r="D1131" s="469"/>
      <c r="E1131" s="332"/>
      <c r="F1131" s="442"/>
    </row>
    <row r="1132" spans="4:6" ht="12.75">
      <c r="D1132" s="469"/>
      <c r="E1132" s="332"/>
      <c r="F1132" s="442"/>
    </row>
    <row r="1133" spans="4:6" ht="12.75">
      <c r="D1133" s="469"/>
      <c r="E1133" s="332"/>
      <c r="F1133" s="442"/>
    </row>
    <row r="1134" spans="4:6" ht="12.75">
      <c r="D1134" s="469"/>
      <c r="E1134" s="332"/>
      <c r="F1134" s="442"/>
    </row>
    <row r="1135" spans="4:6" ht="12.75">
      <c r="D1135" s="469"/>
      <c r="E1135" s="332"/>
      <c r="F1135" s="442"/>
    </row>
    <row r="1136" spans="4:6" ht="12.75">
      <c r="D1136" s="469"/>
      <c r="E1136" s="332"/>
      <c r="F1136" s="442"/>
    </row>
    <row r="1137" spans="4:6" ht="12.75">
      <c r="D1137" s="469"/>
      <c r="E1137" s="332"/>
      <c r="F1137" s="442"/>
    </row>
    <row r="1138" spans="4:6" ht="12.75">
      <c r="D1138" s="469"/>
      <c r="E1138" s="332"/>
      <c r="F1138" s="442"/>
    </row>
    <row r="1139" spans="4:6" ht="12.75">
      <c r="D1139" s="469"/>
      <c r="E1139" s="332"/>
      <c r="F1139" s="442"/>
    </row>
    <row r="1140" spans="4:6" ht="12.75">
      <c r="D1140" s="469"/>
      <c r="E1140" s="332"/>
      <c r="F1140" s="442"/>
    </row>
    <row r="1141" spans="4:6" ht="12.75">
      <c r="D1141" s="469"/>
      <c r="E1141" s="332"/>
      <c r="F1141" s="442"/>
    </row>
    <row r="1142" spans="4:6" ht="12.75">
      <c r="D1142" s="469"/>
      <c r="E1142" s="332"/>
      <c r="F1142" s="442"/>
    </row>
    <row r="1143" spans="4:6" ht="12.75">
      <c r="D1143" s="469"/>
      <c r="E1143" s="332"/>
      <c r="F1143" s="442"/>
    </row>
    <row r="1144" spans="4:6" ht="12.75">
      <c r="D1144" s="469"/>
      <c r="E1144" s="332"/>
      <c r="F1144" s="442"/>
    </row>
    <row r="1145" spans="4:6" ht="12.75">
      <c r="D1145" s="469"/>
      <c r="E1145" s="332"/>
      <c r="F1145" s="442"/>
    </row>
    <row r="1146" spans="4:6" ht="12.75">
      <c r="D1146" s="469"/>
      <c r="E1146" s="332"/>
      <c r="F1146" s="442"/>
    </row>
    <row r="1147" spans="4:6" ht="12.75">
      <c r="D1147" s="469"/>
      <c r="E1147" s="332"/>
      <c r="F1147" s="442"/>
    </row>
    <row r="1148" spans="4:6" ht="12.75">
      <c r="D1148" s="469"/>
      <c r="E1148" s="332"/>
      <c r="F1148" s="442"/>
    </row>
    <row r="1149" spans="4:6" ht="12.75">
      <c r="D1149" s="469"/>
      <c r="E1149" s="332"/>
      <c r="F1149" s="442"/>
    </row>
    <row r="1150" spans="4:6" ht="12.75">
      <c r="D1150" s="469"/>
      <c r="E1150" s="332"/>
      <c r="F1150" s="442"/>
    </row>
    <row r="1151" spans="4:6" ht="12.75">
      <c r="D1151" s="469"/>
      <c r="E1151" s="332"/>
      <c r="F1151" s="442"/>
    </row>
    <row r="1152" spans="4:6" ht="12.75">
      <c r="D1152" s="469"/>
      <c r="E1152" s="332"/>
      <c r="F1152" s="442"/>
    </row>
    <row r="1153" spans="4:6" ht="12.75">
      <c r="D1153" s="469"/>
      <c r="E1153" s="332"/>
      <c r="F1153" s="442"/>
    </row>
    <row r="1154" spans="4:6" ht="12.75">
      <c r="D1154" s="469"/>
      <c r="E1154" s="332"/>
      <c r="F1154" s="442"/>
    </row>
    <row r="1155" spans="4:6" ht="12.75">
      <c r="D1155" s="469"/>
      <c r="E1155" s="332"/>
      <c r="F1155" s="442"/>
    </row>
    <row r="1156" spans="4:6" ht="12.75">
      <c r="D1156" s="469"/>
      <c r="E1156" s="332"/>
      <c r="F1156" s="442"/>
    </row>
    <row r="1157" spans="4:6" ht="12.75">
      <c r="D1157" s="469"/>
      <c r="E1157" s="332"/>
      <c r="F1157" s="442"/>
    </row>
    <row r="1158" spans="4:6" ht="12.75">
      <c r="D1158" s="469"/>
      <c r="E1158" s="332"/>
      <c r="F1158" s="442"/>
    </row>
    <row r="1159" spans="4:6" ht="12.75">
      <c r="D1159" s="469"/>
      <c r="E1159" s="332"/>
      <c r="F1159" s="442"/>
    </row>
    <row r="1160" spans="4:6" ht="12.75">
      <c r="D1160" s="469"/>
      <c r="E1160" s="332"/>
      <c r="F1160" s="442"/>
    </row>
    <row r="1161" spans="4:6" ht="12.75">
      <c r="D1161" s="469"/>
      <c r="E1161" s="332"/>
      <c r="F1161" s="442"/>
    </row>
    <row r="1162" spans="4:6" ht="12.75">
      <c r="D1162" s="469"/>
      <c r="E1162" s="332"/>
      <c r="F1162" s="442"/>
    </row>
    <row r="1163" spans="4:6" ht="12.75">
      <c r="D1163" s="469"/>
      <c r="E1163" s="332"/>
      <c r="F1163" s="442"/>
    </row>
    <row r="1164" spans="4:6" ht="12.75">
      <c r="D1164" s="469"/>
      <c r="E1164" s="332"/>
      <c r="F1164" s="442"/>
    </row>
    <row r="1165" spans="4:6" ht="12.75">
      <c r="D1165" s="469"/>
      <c r="E1165" s="332"/>
      <c r="F1165" s="442"/>
    </row>
    <row r="1166" spans="4:6" ht="12.75">
      <c r="D1166" s="469"/>
      <c r="E1166" s="332"/>
      <c r="F1166" s="442"/>
    </row>
    <row r="1167" spans="4:6" ht="12.75">
      <c r="D1167" s="469"/>
      <c r="E1167" s="332"/>
      <c r="F1167" s="442"/>
    </row>
    <row r="1168" spans="4:6" ht="12.75">
      <c r="D1168" s="469"/>
      <c r="E1168" s="332"/>
      <c r="F1168" s="442"/>
    </row>
    <row r="1169" spans="4:6" ht="12.75">
      <c r="D1169" s="469"/>
      <c r="E1169" s="332"/>
      <c r="F1169" s="442"/>
    </row>
    <row r="1170" spans="4:6" ht="12.75">
      <c r="D1170" s="469"/>
      <c r="E1170" s="332"/>
      <c r="F1170" s="442"/>
    </row>
    <row r="1171" spans="4:6" ht="12.75">
      <c r="D1171" s="469"/>
      <c r="E1171" s="332"/>
      <c r="F1171" s="442"/>
    </row>
    <row r="1172" spans="4:6" ht="12.75">
      <c r="D1172" s="469"/>
      <c r="E1172" s="332"/>
      <c r="F1172" s="442"/>
    </row>
    <row r="1173" spans="4:6" ht="12.75">
      <c r="D1173" s="469"/>
      <c r="E1173" s="332"/>
      <c r="F1173" s="442"/>
    </row>
    <row r="1174" spans="4:6" ht="12.75">
      <c r="D1174" s="469"/>
      <c r="E1174" s="332"/>
      <c r="F1174" s="442"/>
    </row>
    <row r="1175" spans="4:6" ht="12.75">
      <c r="D1175" s="469"/>
      <c r="E1175" s="332"/>
      <c r="F1175" s="442"/>
    </row>
    <row r="1176" spans="4:6" ht="12.75">
      <c r="D1176" s="469"/>
      <c r="E1176" s="332"/>
      <c r="F1176" s="442"/>
    </row>
    <row r="1177" spans="4:6" ht="12.75">
      <c r="D1177" s="469"/>
      <c r="E1177" s="332"/>
      <c r="F1177" s="442"/>
    </row>
    <row r="1178" spans="4:6" ht="12.75">
      <c r="D1178" s="469"/>
      <c r="E1178" s="332"/>
      <c r="F1178" s="442"/>
    </row>
    <row r="1179" spans="4:6" ht="12.75">
      <c r="D1179" s="469"/>
      <c r="E1179" s="332"/>
      <c r="F1179" s="442"/>
    </row>
    <row r="1180" spans="4:6" ht="12.75">
      <c r="D1180" s="469"/>
      <c r="E1180" s="332"/>
      <c r="F1180" s="442"/>
    </row>
    <row r="1181" spans="4:6" ht="12.75">
      <c r="D1181" s="469"/>
      <c r="E1181" s="332"/>
      <c r="F1181" s="442"/>
    </row>
    <row r="1182" spans="4:6" ht="12.75">
      <c r="D1182" s="469"/>
      <c r="E1182" s="332"/>
      <c r="F1182" s="442"/>
    </row>
    <row r="1183" spans="4:6" ht="12.75">
      <c r="D1183" s="469"/>
      <c r="E1183" s="332"/>
      <c r="F1183" s="442"/>
    </row>
    <row r="1184" spans="4:6" ht="12.75">
      <c r="D1184" s="469"/>
      <c r="E1184" s="332"/>
      <c r="F1184" s="442"/>
    </row>
    <row r="1185" spans="4:6" ht="12.75">
      <c r="D1185" s="469"/>
      <c r="E1185" s="332"/>
      <c r="F1185" s="442"/>
    </row>
    <row r="1186" spans="4:6" ht="12.75">
      <c r="D1186" s="469"/>
      <c r="E1186" s="332"/>
      <c r="F1186" s="442"/>
    </row>
    <row r="1187" spans="4:6" ht="12.75">
      <c r="D1187" s="469"/>
      <c r="E1187" s="332"/>
      <c r="F1187" s="442"/>
    </row>
    <row r="1188" spans="4:6" ht="12.75">
      <c r="D1188" s="469"/>
      <c r="E1188" s="332"/>
      <c r="F1188" s="442"/>
    </row>
    <row r="1189" spans="4:6" ht="12.75">
      <c r="D1189" s="469"/>
      <c r="E1189" s="332"/>
      <c r="F1189" s="442"/>
    </row>
    <row r="1190" spans="4:6" ht="12.75">
      <c r="D1190" s="469"/>
      <c r="E1190" s="332"/>
      <c r="F1190" s="442"/>
    </row>
    <row r="1191" spans="4:6" ht="12.75">
      <c r="D1191" s="469"/>
      <c r="E1191" s="332"/>
      <c r="F1191" s="442"/>
    </row>
    <row r="1192" spans="4:6" ht="12.75">
      <c r="D1192" s="469"/>
      <c r="E1192" s="332"/>
      <c r="F1192" s="442"/>
    </row>
    <row r="1193" spans="4:6" ht="12.75">
      <c r="D1193" s="469"/>
      <c r="E1193" s="332"/>
      <c r="F1193" s="442"/>
    </row>
    <row r="1194" spans="4:6" ht="12.75">
      <c r="D1194" s="469"/>
      <c r="E1194" s="332"/>
      <c r="F1194" s="442"/>
    </row>
    <row r="1195" spans="4:6" ht="12.75">
      <c r="D1195" s="469"/>
      <c r="E1195" s="332"/>
      <c r="F1195" s="442"/>
    </row>
    <row r="1196" spans="4:6" ht="12.75">
      <c r="D1196" s="469"/>
      <c r="E1196" s="332"/>
      <c r="F1196" s="442"/>
    </row>
    <row r="1197" spans="4:6" ht="12.75">
      <c r="D1197" s="469"/>
      <c r="E1197" s="332"/>
      <c r="F1197" s="442"/>
    </row>
    <row r="1198" spans="4:6" ht="12.75">
      <c r="D1198" s="469"/>
      <c r="E1198" s="332"/>
      <c r="F1198" s="442"/>
    </row>
    <row r="1199" spans="4:6" ht="12.75">
      <c r="D1199" s="469"/>
      <c r="E1199" s="332"/>
      <c r="F1199" s="442"/>
    </row>
    <row r="1200" spans="4:6" ht="12.75">
      <c r="D1200" s="469"/>
      <c r="E1200" s="332"/>
      <c r="F1200" s="442"/>
    </row>
    <row r="1201" spans="4:6" ht="12.75">
      <c r="D1201" s="469"/>
      <c r="E1201" s="332"/>
      <c r="F1201" s="442"/>
    </row>
    <row r="1202" spans="4:6" ht="12.75">
      <c r="D1202" s="469"/>
      <c r="E1202" s="332"/>
      <c r="F1202" s="442"/>
    </row>
    <row r="1203" spans="4:6" ht="12.75">
      <c r="D1203" s="469"/>
      <c r="E1203" s="332"/>
      <c r="F1203" s="442"/>
    </row>
    <row r="1204" spans="4:6" ht="12.75">
      <c r="D1204" s="469"/>
      <c r="E1204" s="332"/>
      <c r="F1204" s="442"/>
    </row>
    <row r="1205" spans="4:6" ht="12.75">
      <c r="D1205" s="469"/>
      <c r="E1205" s="332"/>
      <c r="F1205" s="442"/>
    </row>
    <row r="1206" spans="4:6" ht="12.75">
      <c r="D1206" s="469"/>
      <c r="E1206" s="332"/>
      <c r="F1206" s="442"/>
    </row>
    <row r="1207" spans="4:6" ht="12.75">
      <c r="D1207" s="469"/>
      <c r="E1207" s="332"/>
      <c r="F1207" s="442"/>
    </row>
    <row r="1208" spans="4:6" ht="12.75">
      <c r="D1208" s="469"/>
      <c r="E1208" s="332"/>
      <c r="F1208" s="442"/>
    </row>
    <row r="1209" spans="4:6" ht="12.75">
      <c r="D1209" s="469"/>
      <c r="E1209" s="332"/>
      <c r="F1209" s="442"/>
    </row>
    <row r="1210" spans="4:6" ht="12.75">
      <c r="D1210" s="469"/>
      <c r="E1210" s="332"/>
      <c r="F1210" s="442"/>
    </row>
    <row r="1211" spans="4:6" ht="12.75">
      <c r="D1211" s="469"/>
      <c r="E1211" s="332"/>
      <c r="F1211" s="442"/>
    </row>
    <row r="1212" spans="4:6" ht="12.75">
      <c r="D1212" s="469"/>
      <c r="E1212" s="332"/>
      <c r="F1212" s="442"/>
    </row>
    <row r="1213" spans="4:6" ht="12.75">
      <c r="D1213" s="469"/>
      <c r="E1213" s="332"/>
      <c r="F1213" s="442"/>
    </row>
    <row r="1214" spans="4:6" ht="12.75">
      <c r="D1214" s="469"/>
      <c r="E1214" s="332"/>
      <c r="F1214" s="442"/>
    </row>
    <row r="1215" spans="4:6" ht="12.75">
      <c r="D1215" s="469"/>
      <c r="E1215" s="332"/>
      <c r="F1215" s="442"/>
    </row>
    <row r="1216" spans="4:6" ht="12.75">
      <c r="D1216" s="469"/>
      <c r="E1216" s="332"/>
      <c r="F1216" s="442"/>
    </row>
    <row r="1217" spans="4:6" ht="12.75">
      <c r="D1217" s="469"/>
      <c r="E1217" s="332"/>
      <c r="F1217" s="442"/>
    </row>
    <row r="1218" spans="4:6" ht="12.75">
      <c r="D1218" s="469"/>
      <c r="E1218" s="332"/>
      <c r="F1218" s="442"/>
    </row>
    <row r="1219" spans="4:6" ht="12.75">
      <c r="D1219" s="469"/>
      <c r="E1219" s="332"/>
      <c r="F1219" s="442"/>
    </row>
    <row r="1220" spans="4:6" ht="12.75">
      <c r="D1220" s="469"/>
      <c r="E1220" s="332"/>
      <c r="F1220" s="442"/>
    </row>
    <row r="1221" spans="4:6" ht="12.75">
      <c r="D1221" s="469"/>
      <c r="E1221" s="332"/>
      <c r="F1221" s="442"/>
    </row>
    <row r="1222" spans="4:6" ht="12.75">
      <c r="D1222" s="469"/>
      <c r="E1222" s="332"/>
      <c r="F1222" s="442"/>
    </row>
    <row r="1223" spans="4:6" ht="12.75">
      <c r="D1223" s="469"/>
      <c r="E1223" s="332"/>
      <c r="F1223" s="442"/>
    </row>
    <row r="1224" spans="4:6" ht="12.75">
      <c r="D1224" s="469"/>
      <c r="E1224" s="332"/>
      <c r="F1224" s="442"/>
    </row>
    <row r="1225" spans="4:6" ht="12.75">
      <c r="D1225" s="469"/>
      <c r="E1225" s="332"/>
      <c r="F1225" s="442"/>
    </row>
    <row r="1226" spans="4:6" ht="12.75">
      <c r="D1226" s="469"/>
      <c r="E1226" s="332"/>
      <c r="F1226" s="442"/>
    </row>
    <row r="1227" spans="4:6" ht="12.75">
      <c r="D1227" s="469"/>
      <c r="E1227" s="332"/>
      <c r="F1227" s="442"/>
    </row>
    <row r="1228" spans="4:6" ht="12.75">
      <c r="D1228" s="469"/>
      <c r="E1228" s="332"/>
      <c r="F1228" s="442"/>
    </row>
    <row r="1229" spans="4:6" ht="12.75">
      <c r="D1229" s="469"/>
      <c r="E1229" s="332"/>
      <c r="F1229" s="442"/>
    </row>
    <row r="1230" spans="4:6" ht="12.75">
      <c r="D1230" s="469"/>
      <c r="E1230" s="332"/>
      <c r="F1230" s="442"/>
    </row>
    <row r="1231" spans="4:6" ht="12.75">
      <c r="D1231" s="469"/>
      <c r="E1231" s="332"/>
      <c r="F1231" s="442"/>
    </row>
    <row r="1232" spans="4:6" ht="12.75">
      <c r="D1232" s="469"/>
      <c r="E1232" s="332"/>
      <c r="F1232" s="442"/>
    </row>
    <row r="1233" spans="4:6" ht="12.75">
      <c r="D1233" s="469"/>
      <c r="E1233" s="332"/>
      <c r="F1233" s="442"/>
    </row>
    <row r="1234" spans="4:6" ht="12.75">
      <c r="D1234" s="469"/>
      <c r="E1234" s="332"/>
      <c r="F1234" s="442"/>
    </row>
    <row r="1235" spans="4:6" ht="12.75">
      <c r="D1235" s="469"/>
      <c r="E1235" s="332"/>
      <c r="F1235" s="442"/>
    </row>
    <row r="1236" spans="4:6" ht="12.75">
      <c r="D1236" s="469"/>
      <c r="E1236" s="332"/>
      <c r="F1236" s="442"/>
    </row>
    <row r="1237" spans="4:6" ht="12.75">
      <c r="D1237" s="469"/>
      <c r="E1237" s="332"/>
      <c r="F1237" s="442"/>
    </row>
    <row r="1238" spans="4:6" ht="12.75">
      <c r="D1238" s="469"/>
      <c r="E1238" s="332"/>
      <c r="F1238" s="442"/>
    </row>
    <row r="1239" spans="4:6" ht="12.75">
      <c r="D1239" s="469"/>
      <c r="E1239" s="332"/>
      <c r="F1239" s="442"/>
    </row>
    <row r="1240" spans="4:6" ht="12.75">
      <c r="D1240" s="469"/>
      <c r="E1240" s="332"/>
      <c r="F1240" s="442"/>
    </row>
    <row r="1241" spans="4:6" ht="12.75">
      <c r="D1241" s="469"/>
      <c r="E1241" s="332"/>
      <c r="F1241" s="442"/>
    </row>
    <row r="1242" spans="4:6" ht="12.75">
      <c r="D1242" s="469"/>
      <c r="E1242" s="332"/>
      <c r="F1242" s="442"/>
    </row>
    <row r="1243" spans="4:6" ht="12.75">
      <c r="D1243" s="469"/>
      <c r="E1243" s="332"/>
      <c r="F1243" s="442"/>
    </row>
    <row r="1244" spans="4:6" ht="12.75">
      <c r="D1244" s="469"/>
      <c r="E1244" s="332"/>
      <c r="F1244" s="442"/>
    </row>
    <row r="1245" spans="4:6" ht="12.75">
      <c r="D1245" s="469"/>
      <c r="E1245" s="332"/>
      <c r="F1245" s="442"/>
    </row>
    <row r="1246" spans="4:6" ht="12.75">
      <c r="D1246" s="469"/>
      <c r="E1246" s="332"/>
      <c r="F1246" s="442"/>
    </row>
    <row r="1247" spans="4:6" ht="12.75">
      <c r="D1247" s="469"/>
      <c r="E1247" s="332"/>
      <c r="F1247" s="442"/>
    </row>
    <row r="1248" spans="4:6" ht="12.75">
      <c r="D1248" s="469"/>
      <c r="E1248" s="332"/>
      <c r="F1248" s="442"/>
    </row>
    <row r="1249" spans="4:6" ht="12.75">
      <c r="D1249" s="469"/>
      <c r="E1249" s="332"/>
      <c r="F1249" s="442"/>
    </row>
    <row r="1250" spans="4:6" ht="12.75">
      <c r="D1250" s="469"/>
      <c r="E1250" s="332"/>
      <c r="F1250" s="442"/>
    </row>
    <row r="1251" spans="4:6" ht="12.75">
      <c r="D1251" s="469"/>
      <c r="E1251" s="332"/>
      <c r="F1251" s="442"/>
    </row>
    <row r="1252" spans="4:6" ht="12.75">
      <c r="D1252" s="469"/>
      <c r="E1252" s="332"/>
      <c r="F1252" s="442"/>
    </row>
    <row r="1253" spans="4:6" ht="12.75">
      <c r="D1253" s="469"/>
      <c r="E1253" s="332"/>
      <c r="F1253" s="442"/>
    </row>
    <row r="1254" spans="4:6" ht="12.75">
      <c r="D1254" s="469"/>
      <c r="E1254" s="332"/>
      <c r="F1254" s="442"/>
    </row>
    <row r="1255" spans="4:6" ht="12.75">
      <c r="D1255" s="469"/>
      <c r="E1255" s="332"/>
      <c r="F1255" s="442"/>
    </row>
    <row r="1256" spans="4:6" ht="12.75">
      <c r="D1256" s="469"/>
      <c r="E1256" s="332"/>
      <c r="F1256" s="442"/>
    </row>
    <row r="1257" spans="4:6" ht="12.75">
      <c r="D1257" s="469"/>
      <c r="E1257" s="332"/>
      <c r="F1257" s="442"/>
    </row>
    <row r="1258" spans="4:6" ht="12.75">
      <c r="D1258" s="469"/>
      <c r="E1258" s="332"/>
      <c r="F1258" s="442"/>
    </row>
    <row r="1259" spans="4:6" ht="12.75">
      <c r="D1259" s="469"/>
      <c r="E1259" s="332"/>
      <c r="F1259" s="442"/>
    </row>
    <row r="1260" spans="4:6" ht="12.75">
      <c r="D1260" s="469"/>
      <c r="E1260" s="332"/>
      <c r="F1260" s="442"/>
    </row>
    <row r="1261" spans="4:6" ht="12.75">
      <c r="D1261" s="469"/>
      <c r="E1261" s="332"/>
      <c r="F1261" s="442"/>
    </row>
    <row r="1262" spans="4:6" ht="12.75">
      <c r="D1262" s="469"/>
      <c r="E1262" s="332"/>
      <c r="F1262" s="442"/>
    </row>
    <row r="1263" spans="4:6" ht="12.75">
      <c r="D1263" s="469"/>
      <c r="E1263" s="332"/>
      <c r="F1263" s="442"/>
    </row>
    <row r="1264" spans="4:6" ht="12.75">
      <c r="D1264" s="469"/>
      <c r="E1264" s="332"/>
      <c r="F1264" s="442"/>
    </row>
    <row r="1265" spans="4:6" ht="12.75">
      <c r="D1265" s="469"/>
      <c r="E1265" s="332"/>
      <c r="F1265" s="442"/>
    </row>
    <row r="1266" spans="4:6" ht="12.75">
      <c r="D1266" s="469"/>
      <c r="E1266" s="332"/>
      <c r="F1266" s="442"/>
    </row>
    <row r="1267" spans="4:6" ht="12.75">
      <c r="D1267" s="469"/>
      <c r="E1267" s="332"/>
      <c r="F1267" s="442"/>
    </row>
    <row r="1268" spans="4:6" ht="12.75">
      <c r="D1268" s="469"/>
      <c r="E1268" s="332"/>
      <c r="F1268" s="442"/>
    </row>
    <row r="1269" spans="4:6" ht="12.75">
      <c r="D1269" s="469"/>
      <c r="E1269" s="332"/>
      <c r="F1269" s="442"/>
    </row>
    <row r="1270" spans="4:6" ht="12.75">
      <c r="D1270" s="469"/>
      <c r="E1270" s="332"/>
      <c r="F1270" s="442"/>
    </row>
    <row r="1271" spans="4:6" ht="12.75">
      <c r="D1271" s="469"/>
      <c r="E1271" s="332"/>
      <c r="F1271" s="442"/>
    </row>
    <row r="1272" spans="4:6" ht="12.75">
      <c r="D1272" s="469"/>
      <c r="E1272" s="332"/>
      <c r="F1272" s="442"/>
    </row>
    <row r="1273" spans="4:6" ht="12.75">
      <c r="D1273" s="469"/>
      <c r="E1273" s="332"/>
      <c r="F1273" s="442"/>
    </row>
    <row r="1274" spans="4:6" ht="12.75">
      <c r="D1274" s="469"/>
      <c r="E1274" s="332"/>
      <c r="F1274" s="442"/>
    </row>
    <row r="1275" spans="4:6" ht="12.75">
      <c r="D1275" s="469"/>
      <c r="E1275" s="332"/>
      <c r="F1275" s="442"/>
    </row>
    <row r="1276" spans="4:6" ht="12.75">
      <c r="D1276" s="469"/>
      <c r="E1276" s="332"/>
      <c r="F1276" s="442"/>
    </row>
    <row r="1277" spans="4:6" ht="12.75">
      <c r="D1277" s="469"/>
      <c r="E1277" s="332"/>
      <c r="F1277" s="442"/>
    </row>
    <row r="1278" spans="4:6" ht="12.75">
      <c r="D1278" s="469"/>
      <c r="E1278" s="332"/>
      <c r="F1278" s="442"/>
    </row>
    <row r="1279" spans="4:6" ht="12.75">
      <c r="D1279" s="469"/>
      <c r="E1279" s="332"/>
      <c r="F1279" s="442"/>
    </row>
    <row r="1280" spans="4:6" ht="12.75">
      <c r="D1280" s="469"/>
      <c r="E1280" s="332"/>
      <c r="F1280" s="442"/>
    </row>
    <row r="1281" spans="4:6" ht="12.75">
      <c r="D1281" s="469"/>
      <c r="E1281" s="332"/>
      <c r="F1281" s="442"/>
    </row>
    <row r="1282" spans="4:6" ht="12.75">
      <c r="D1282" s="469"/>
      <c r="E1282" s="332"/>
      <c r="F1282" s="442"/>
    </row>
    <row r="1283" spans="4:6" ht="12.75">
      <c r="D1283" s="469"/>
      <c r="E1283" s="332"/>
      <c r="F1283" s="442"/>
    </row>
    <row r="1284" spans="4:6" ht="12.75">
      <c r="D1284" s="469"/>
      <c r="E1284" s="332"/>
      <c r="F1284" s="442"/>
    </row>
    <row r="1285" spans="4:6" ht="12.75">
      <c r="D1285" s="469"/>
      <c r="E1285" s="332"/>
      <c r="F1285" s="442"/>
    </row>
    <row r="1286" spans="4:6" ht="12.75">
      <c r="D1286" s="469"/>
      <c r="E1286" s="332"/>
      <c r="F1286" s="442"/>
    </row>
    <row r="1287" spans="4:6" ht="12.75">
      <c r="D1287" s="469"/>
      <c r="E1287" s="332"/>
      <c r="F1287" s="442"/>
    </row>
    <row r="1288" spans="4:6" ht="12.75">
      <c r="D1288" s="469"/>
      <c r="E1288" s="332"/>
      <c r="F1288" s="442"/>
    </row>
    <row r="1289" spans="4:6" ht="12.75">
      <c r="D1289" s="469"/>
      <c r="E1289" s="332"/>
      <c r="F1289" s="442"/>
    </row>
    <row r="1290" spans="4:6" ht="12.75">
      <c r="D1290" s="469"/>
      <c r="E1290" s="332"/>
      <c r="F1290" s="442"/>
    </row>
    <row r="1291" spans="4:6" ht="12.75">
      <c r="D1291" s="469"/>
      <c r="E1291" s="332"/>
      <c r="F1291" s="442"/>
    </row>
    <row r="1292" spans="4:6" ht="12.75">
      <c r="D1292" s="469"/>
      <c r="E1292" s="332"/>
      <c r="F1292" s="442"/>
    </row>
    <row r="1293" spans="4:6" ht="12.75">
      <c r="D1293" s="469"/>
      <c r="E1293" s="332"/>
      <c r="F1293" s="442"/>
    </row>
    <row r="1294" spans="4:6" ht="12.75">
      <c r="D1294" s="469"/>
      <c r="E1294" s="332"/>
      <c r="F1294" s="442"/>
    </row>
    <row r="1295" spans="4:6" ht="12.75">
      <c r="D1295" s="469"/>
      <c r="E1295" s="332"/>
      <c r="F1295" s="442"/>
    </row>
    <row r="1296" spans="4:6" ht="12.75">
      <c r="D1296" s="469"/>
      <c r="E1296" s="332"/>
      <c r="F1296" s="442"/>
    </row>
    <row r="1297" spans="4:6" ht="12.75">
      <c r="D1297" s="469"/>
      <c r="E1297" s="332"/>
      <c r="F1297" s="442"/>
    </row>
    <row r="1298" spans="4:6" ht="12.75">
      <c r="D1298" s="469"/>
      <c r="E1298" s="332"/>
      <c r="F1298" s="442"/>
    </row>
    <row r="1299" spans="4:6" ht="12.75">
      <c r="D1299" s="469"/>
      <c r="E1299" s="332"/>
      <c r="F1299" s="442"/>
    </row>
    <row r="1300" spans="4:6" ht="12.75">
      <c r="D1300" s="469"/>
      <c r="E1300" s="332"/>
      <c r="F1300" s="442"/>
    </row>
    <row r="1301" spans="4:6" ht="12.75">
      <c r="D1301" s="469"/>
      <c r="E1301" s="332"/>
      <c r="F1301" s="442"/>
    </row>
    <row r="1302" spans="4:6" ht="12.75">
      <c r="D1302" s="469"/>
      <c r="E1302" s="332"/>
      <c r="F1302" s="442"/>
    </row>
    <row r="1303" spans="4:6" ht="12.75">
      <c r="D1303" s="469"/>
      <c r="E1303" s="332"/>
      <c r="F1303" s="442"/>
    </row>
    <row r="1304" spans="4:6" ht="12.75">
      <c r="D1304" s="469"/>
      <c r="E1304" s="332"/>
      <c r="F1304" s="442"/>
    </row>
    <row r="1305" spans="4:6" ht="12.75">
      <c r="D1305" s="469"/>
      <c r="E1305" s="332"/>
      <c r="F1305" s="442"/>
    </row>
    <row r="1306" spans="4:6" ht="12.75">
      <c r="D1306" s="469"/>
      <c r="E1306" s="332"/>
      <c r="F1306" s="442"/>
    </row>
    <row r="1307" spans="4:6" ht="12.75">
      <c r="D1307" s="469"/>
      <c r="E1307" s="332"/>
      <c r="F1307" s="442"/>
    </row>
    <row r="1308" spans="4:6" ht="12.75">
      <c r="D1308" s="469"/>
      <c r="E1308" s="332"/>
      <c r="F1308" s="442"/>
    </row>
    <row r="1309" spans="4:6" ht="12.75">
      <c r="D1309" s="469"/>
      <c r="E1309" s="332"/>
      <c r="F1309" s="442"/>
    </row>
    <row r="1310" spans="4:6" ht="12.75">
      <c r="D1310" s="469"/>
      <c r="E1310" s="332"/>
      <c r="F1310" s="442"/>
    </row>
    <row r="1311" spans="4:6" ht="12.75">
      <c r="D1311" s="469"/>
      <c r="E1311" s="332"/>
      <c r="F1311" s="442"/>
    </row>
    <row r="1312" spans="4:6" ht="12.75">
      <c r="D1312" s="469"/>
      <c r="E1312" s="332"/>
      <c r="F1312" s="442"/>
    </row>
    <row r="1313" spans="4:6" ht="12.75">
      <c r="D1313" s="469"/>
      <c r="E1313" s="332"/>
      <c r="F1313" s="442"/>
    </row>
    <row r="1314" spans="4:6" ht="12.75">
      <c r="D1314" s="469"/>
      <c r="E1314" s="332"/>
      <c r="F1314" s="442"/>
    </row>
    <row r="1315" spans="4:6" ht="12.75">
      <c r="D1315" s="469"/>
      <c r="E1315" s="332"/>
      <c r="F1315" s="442"/>
    </row>
    <row r="1316" spans="4:6" ht="12.75">
      <c r="D1316" s="469"/>
      <c r="E1316" s="332"/>
      <c r="F1316" s="442"/>
    </row>
    <row r="1317" spans="4:6" ht="12.75">
      <c r="D1317" s="469"/>
      <c r="E1317" s="332"/>
      <c r="F1317" s="442"/>
    </row>
    <row r="1318" spans="4:6" ht="12.75">
      <c r="D1318" s="469"/>
      <c r="E1318" s="332"/>
      <c r="F1318" s="442"/>
    </row>
    <row r="1319" spans="4:6" ht="12.75">
      <c r="D1319" s="469"/>
      <c r="E1319" s="332"/>
      <c r="F1319" s="442"/>
    </row>
    <row r="1320" spans="4:6" ht="12.75">
      <c r="D1320" s="469"/>
      <c r="E1320" s="332"/>
      <c r="F1320" s="442"/>
    </row>
    <row r="1321" spans="4:6" ht="12.75">
      <c r="D1321" s="469"/>
      <c r="E1321" s="332"/>
      <c r="F1321" s="442"/>
    </row>
    <row r="1322" spans="4:6" ht="12.75">
      <c r="D1322" s="469"/>
      <c r="E1322" s="332"/>
      <c r="F1322" s="442"/>
    </row>
    <row r="1323" spans="4:6" ht="12.75">
      <c r="D1323" s="469"/>
      <c r="E1323" s="332"/>
      <c r="F1323" s="442"/>
    </row>
    <row r="1324" spans="4:6" ht="12.75">
      <c r="D1324" s="469"/>
      <c r="E1324" s="332"/>
      <c r="F1324" s="442"/>
    </row>
    <row r="1325" spans="4:6" ht="12.75">
      <c r="D1325" s="469"/>
      <c r="E1325" s="332"/>
      <c r="F1325" s="442"/>
    </row>
    <row r="1326" spans="4:6" ht="12.75">
      <c r="D1326" s="469"/>
      <c r="E1326" s="332"/>
      <c r="F1326" s="442"/>
    </row>
    <row r="1327" spans="4:6" ht="12.75">
      <c r="D1327" s="469"/>
      <c r="E1327" s="332"/>
      <c r="F1327" s="442"/>
    </row>
    <row r="1328" spans="4:6" ht="12.75">
      <c r="D1328" s="469"/>
      <c r="E1328" s="332"/>
      <c r="F1328" s="442"/>
    </row>
    <row r="1329" spans="4:6" ht="12.75">
      <c r="D1329" s="469"/>
      <c r="E1329" s="332"/>
      <c r="F1329" s="442"/>
    </row>
    <row r="1330" spans="4:6" ht="12.75">
      <c r="D1330" s="469"/>
      <c r="E1330" s="332"/>
      <c r="F1330" s="442"/>
    </row>
    <row r="1331" spans="4:6" ht="12.75">
      <c r="D1331" s="469"/>
      <c r="E1331" s="332"/>
      <c r="F1331" s="442"/>
    </row>
    <row r="1332" spans="4:6" ht="12.75">
      <c r="D1332" s="469"/>
      <c r="E1332" s="332"/>
      <c r="F1332" s="442"/>
    </row>
    <row r="1333" spans="4:6" ht="12.75">
      <c r="D1333" s="469"/>
      <c r="E1333" s="332"/>
      <c r="F1333" s="442"/>
    </row>
    <row r="1334" spans="4:6" ht="12.75">
      <c r="D1334" s="469"/>
      <c r="E1334" s="332"/>
      <c r="F1334" s="442"/>
    </row>
    <row r="1335" spans="4:6" ht="12.75">
      <c r="D1335" s="469"/>
      <c r="E1335" s="332"/>
      <c r="F1335" s="442"/>
    </row>
    <row r="1336" spans="4:6" ht="12.75">
      <c r="D1336" s="469"/>
      <c r="E1336" s="332"/>
      <c r="F1336" s="442"/>
    </row>
    <row r="1337" spans="4:6" ht="12.75">
      <c r="D1337" s="469"/>
      <c r="E1337" s="332"/>
      <c r="F1337" s="442"/>
    </row>
    <row r="1338" spans="4:6" ht="12.75">
      <c r="D1338" s="469"/>
      <c r="E1338" s="332"/>
      <c r="F1338" s="442"/>
    </row>
    <row r="1339" spans="4:6" ht="12.75">
      <c r="D1339" s="469"/>
      <c r="E1339" s="332"/>
      <c r="F1339" s="442"/>
    </row>
    <row r="1340" spans="4:6" ht="12.75">
      <c r="D1340" s="469"/>
      <c r="E1340" s="332"/>
      <c r="F1340" s="442"/>
    </row>
    <row r="1341" spans="4:6" ht="12.75">
      <c r="D1341" s="469"/>
      <c r="E1341" s="332"/>
      <c r="F1341" s="442"/>
    </row>
    <row r="1342" spans="4:6" ht="12.75">
      <c r="D1342" s="469"/>
      <c r="E1342" s="332"/>
      <c r="F1342" s="442"/>
    </row>
    <row r="1343" spans="4:6" ht="12.75">
      <c r="D1343" s="469"/>
      <c r="E1343" s="332"/>
      <c r="F1343" s="442"/>
    </row>
    <row r="1344" spans="4:6" ht="12.75">
      <c r="D1344" s="469"/>
      <c r="E1344" s="332"/>
      <c r="F1344" s="442"/>
    </row>
    <row r="1345" spans="4:6" ht="12.75">
      <c r="D1345" s="469"/>
      <c r="E1345" s="332"/>
      <c r="F1345" s="442"/>
    </row>
    <row r="1346" spans="4:6" ht="12.75">
      <c r="D1346" s="469"/>
      <c r="E1346" s="332"/>
      <c r="F1346" s="442"/>
    </row>
    <row r="1347" spans="4:6" ht="12.75">
      <c r="D1347" s="469"/>
      <c r="E1347" s="332"/>
      <c r="F1347" s="442"/>
    </row>
    <row r="1348" spans="4:6" ht="12.75">
      <c r="D1348" s="469"/>
      <c r="E1348" s="332"/>
      <c r="F1348" s="442"/>
    </row>
    <row r="1349" spans="4:6" ht="12.75">
      <c r="D1349" s="469"/>
      <c r="E1349" s="332"/>
      <c r="F1349" s="442"/>
    </row>
    <row r="1350" spans="4:6" ht="12.75">
      <c r="D1350" s="469"/>
      <c r="E1350" s="332"/>
      <c r="F1350" s="442"/>
    </row>
    <row r="1351" spans="4:6" ht="12.75">
      <c r="D1351" s="469"/>
      <c r="E1351" s="332"/>
      <c r="F1351" s="442"/>
    </row>
    <row r="1352" spans="4:6" ht="12.75">
      <c r="D1352" s="469"/>
      <c r="E1352" s="332"/>
      <c r="F1352" s="442"/>
    </row>
    <row r="1353" spans="4:6" ht="12.75">
      <c r="D1353" s="469"/>
      <c r="E1353" s="332"/>
      <c r="F1353" s="442"/>
    </row>
    <row r="1354" spans="4:6" ht="12.75">
      <c r="D1354" s="469"/>
      <c r="E1354" s="332"/>
      <c r="F1354" s="442"/>
    </row>
    <row r="1355" spans="4:6" ht="12.75">
      <c r="D1355" s="469"/>
      <c r="E1355" s="332"/>
      <c r="F1355" s="442"/>
    </row>
    <row r="1356" spans="4:6" ht="12.75">
      <c r="D1356" s="469"/>
      <c r="E1356" s="332"/>
      <c r="F1356" s="442"/>
    </row>
    <row r="1357" spans="4:6" ht="12.75">
      <c r="D1357" s="469"/>
      <c r="E1357" s="332"/>
      <c r="F1357" s="442"/>
    </row>
    <row r="1358" spans="4:6" ht="12.75">
      <c r="D1358" s="469"/>
      <c r="E1358" s="332"/>
      <c r="F1358" s="442"/>
    </row>
    <row r="1359" spans="4:6" ht="12.75">
      <c r="D1359" s="469"/>
      <c r="E1359" s="332"/>
      <c r="F1359" s="442"/>
    </row>
    <row r="1360" spans="4:6" ht="12.75">
      <c r="D1360" s="469"/>
      <c r="E1360" s="332"/>
      <c r="F1360" s="442"/>
    </row>
    <row r="1361" spans="4:6" ht="12.75">
      <c r="D1361" s="469"/>
      <c r="E1361" s="332"/>
      <c r="F1361" s="442"/>
    </row>
    <row r="1362" spans="4:6" ht="12.75">
      <c r="D1362" s="469"/>
      <c r="E1362" s="332"/>
      <c r="F1362" s="442"/>
    </row>
    <row r="1363" spans="4:6" ht="12.75">
      <c r="D1363" s="469"/>
      <c r="E1363" s="332"/>
      <c r="F1363" s="442"/>
    </row>
    <row r="1364" spans="4:6" ht="12.75">
      <c r="D1364" s="469"/>
      <c r="E1364" s="332"/>
      <c r="F1364" s="442"/>
    </row>
    <row r="1365" spans="4:6" ht="12.75">
      <c r="D1365" s="469"/>
      <c r="E1365" s="332"/>
      <c r="F1365" s="442"/>
    </row>
    <row r="1366" spans="4:6" ht="12.75">
      <c r="D1366" s="469"/>
      <c r="E1366" s="332"/>
      <c r="F1366" s="442"/>
    </row>
    <row r="1367" spans="4:6" ht="12.75">
      <c r="D1367" s="469"/>
      <c r="E1367" s="332"/>
      <c r="F1367" s="442"/>
    </row>
    <row r="1368" spans="4:6" ht="12.75">
      <c r="D1368" s="469"/>
      <c r="E1368" s="332"/>
      <c r="F1368" s="442"/>
    </row>
    <row r="1369" spans="4:6" ht="12.75">
      <c r="D1369" s="469"/>
      <c r="E1369" s="332"/>
      <c r="F1369" s="442"/>
    </row>
    <row r="1370" spans="4:6" ht="12.75">
      <c r="D1370" s="469"/>
      <c r="E1370" s="332"/>
      <c r="F1370" s="442"/>
    </row>
    <row r="1371" spans="4:6" ht="12.75">
      <c r="D1371" s="469"/>
      <c r="E1371" s="332"/>
      <c r="F1371" s="442"/>
    </row>
    <row r="1372" spans="4:6" ht="12.75">
      <c r="D1372" s="469"/>
      <c r="E1372" s="332"/>
      <c r="F1372" s="442"/>
    </row>
    <row r="1373" spans="4:6" ht="12.75">
      <c r="D1373" s="469"/>
      <c r="E1373" s="332"/>
      <c r="F1373" s="442"/>
    </row>
    <row r="1374" spans="4:6" ht="12.75">
      <c r="D1374" s="469"/>
      <c r="E1374" s="332"/>
      <c r="F1374" s="442"/>
    </row>
    <row r="1375" spans="4:6" ht="12.75">
      <c r="D1375" s="469"/>
      <c r="E1375" s="332"/>
      <c r="F1375" s="442"/>
    </row>
    <row r="1376" spans="4:6" ht="12.75">
      <c r="D1376" s="469"/>
      <c r="E1376" s="332"/>
      <c r="F1376" s="442"/>
    </row>
    <row r="1377" spans="4:6" ht="12.75">
      <c r="D1377" s="469"/>
      <c r="E1377" s="332"/>
      <c r="F1377" s="442"/>
    </row>
    <row r="1378" spans="4:6" ht="12.75">
      <c r="D1378" s="469"/>
      <c r="E1378" s="332"/>
      <c r="F1378" s="442"/>
    </row>
    <row r="1379" spans="4:6" ht="12.75">
      <c r="D1379" s="469"/>
      <c r="E1379" s="332"/>
      <c r="F1379" s="442"/>
    </row>
    <row r="1380" spans="4:6" ht="12.75">
      <c r="D1380" s="469"/>
      <c r="E1380" s="332"/>
      <c r="F1380" s="442"/>
    </row>
    <row r="1381" spans="4:6" ht="12.75">
      <c r="D1381" s="469"/>
      <c r="E1381" s="332"/>
      <c r="F1381" s="442"/>
    </row>
    <row r="1382" spans="4:6" ht="12.75">
      <c r="D1382" s="469"/>
      <c r="E1382" s="332"/>
      <c r="F1382" s="442"/>
    </row>
    <row r="1383" spans="4:6" ht="12.75">
      <c r="D1383" s="469"/>
      <c r="E1383" s="332"/>
      <c r="F1383" s="442"/>
    </row>
    <row r="1384" spans="4:6" ht="12.75">
      <c r="D1384" s="469"/>
      <c r="E1384" s="332"/>
      <c r="F1384" s="442"/>
    </row>
    <row r="1385" spans="4:6" ht="12.75">
      <c r="D1385" s="469"/>
      <c r="E1385" s="332"/>
      <c r="F1385" s="442"/>
    </row>
    <row r="1386" spans="4:6" ht="12.75">
      <c r="D1386" s="469"/>
      <c r="E1386" s="332"/>
      <c r="F1386" s="442"/>
    </row>
    <row r="1387" spans="4:6" ht="12.75">
      <c r="D1387" s="469"/>
      <c r="E1387" s="332"/>
      <c r="F1387" s="442"/>
    </row>
    <row r="1388" spans="4:6" ht="12.75">
      <c r="D1388" s="469"/>
      <c r="E1388" s="332"/>
      <c r="F1388" s="442"/>
    </row>
    <row r="1389" spans="4:6" ht="12.75">
      <c r="D1389" s="469"/>
      <c r="E1389" s="332"/>
      <c r="F1389" s="442"/>
    </row>
    <row r="1390" spans="4:6" ht="12.75">
      <c r="D1390" s="469"/>
      <c r="E1390" s="332"/>
      <c r="F1390" s="442"/>
    </row>
    <row r="1391" spans="4:6" ht="12.75">
      <c r="D1391" s="469"/>
      <c r="E1391" s="332"/>
      <c r="F1391" s="442"/>
    </row>
    <row r="1392" spans="4:6" ht="12.75">
      <c r="D1392" s="469"/>
      <c r="E1392" s="332"/>
      <c r="F1392" s="442"/>
    </row>
    <row r="1393" spans="4:6" ht="12.75">
      <c r="D1393" s="469"/>
      <c r="E1393" s="332"/>
      <c r="F1393" s="442"/>
    </row>
    <row r="1394" spans="4:6" ht="12.75">
      <c r="D1394" s="469"/>
      <c r="E1394" s="332"/>
      <c r="F1394" s="442"/>
    </row>
    <row r="1395" spans="4:6" ht="12.75">
      <c r="D1395" s="469"/>
      <c r="E1395" s="332"/>
      <c r="F1395" s="442"/>
    </row>
    <row r="1396" spans="4:6" ht="12.75">
      <c r="D1396" s="469"/>
      <c r="E1396" s="332"/>
      <c r="F1396" s="442"/>
    </row>
    <row r="1397" spans="4:6" ht="12.75">
      <c r="D1397" s="469"/>
      <c r="E1397" s="332"/>
      <c r="F1397" s="442"/>
    </row>
    <row r="1398" spans="4:6" ht="12.75">
      <c r="D1398" s="469"/>
      <c r="E1398" s="332"/>
      <c r="F1398" s="442"/>
    </row>
    <row r="1399" spans="4:6" ht="12.75">
      <c r="D1399" s="469"/>
      <c r="E1399" s="332"/>
      <c r="F1399" s="442"/>
    </row>
    <row r="1400" spans="4:6" ht="12.75">
      <c r="D1400" s="469"/>
      <c r="E1400" s="332"/>
      <c r="F1400" s="442"/>
    </row>
    <row r="1401" spans="4:6" ht="12.75">
      <c r="D1401" s="469"/>
      <c r="E1401" s="332"/>
      <c r="F1401" s="442"/>
    </row>
    <row r="1402" spans="4:6" ht="12.75">
      <c r="D1402" s="469"/>
      <c r="E1402" s="332"/>
      <c r="F1402" s="442"/>
    </row>
    <row r="1403" spans="4:6" ht="12.75">
      <c r="D1403" s="469"/>
      <c r="E1403" s="332"/>
      <c r="F1403" s="442"/>
    </row>
    <row r="1404" spans="4:6" ht="12.75">
      <c r="D1404" s="469"/>
      <c r="E1404" s="332"/>
      <c r="F1404" s="442"/>
    </row>
    <row r="1405" spans="4:6" ht="12.75">
      <c r="D1405" s="469"/>
      <c r="E1405" s="332"/>
      <c r="F1405" s="442"/>
    </row>
    <row r="1406" spans="4:6" ht="12.75">
      <c r="D1406" s="469"/>
      <c r="E1406" s="332"/>
      <c r="F1406" s="442"/>
    </row>
    <row r="1407" spans="4:6" ht="12.75">
      <c r="D1407" s="469"/>
      <c r="E1407" s="332"/>
      <c r="F1407" s="442"/>
    </row>
    <row r="1408" spans="4:6" ht="12.75">
      <c r="D1408" s="469"/>
      <c r="E1408" s="332"/>
      <c r="F1408" s="442"/>
    </row>
    <row r="1409" spans="4:6" ht="12.75">
      <c r="D1409" s="469"/>
      <c r="E1409" s="332"/>
      <c r="F1409" s="442"/>
    </row>
    <row r="1410" spans="4:6" ht="12.75">
      <c r="D1410" s="469"/>
      <c r="E1410" s="332"/>
      <c r="F1410" s="442"/>
    </row>
    <row r="1411" spans="4:6" ht="12.75">
      <c r="D1411" s="469"/>
      <c r="E1411" s="332"/>
      <c r="F1411" s="442"/>
    </row>
    <row r="1412" spans="4:6" ht="12.75">
      <c r="D1412" s="469"/>
      <c r="E1412" s="332"/>
      <c r="F1412" s="442"/>
    </row>
    <row r="1413" spans="4:6" ht="12.75">
      <c r="D1413" s="469"/>
      <c r="E1413" s="332"/>
      <c r="F1413" s="442"/>
    </row>
    <row r="1414" spans="4:6" ht="12.75">
      <c r="D1414" s="469"/>
      <c r="E1414" s="332"/>
      <c r="F1414" s="442"/>
    </row>
    <row r="1415" spans="4:6" ht="12.75">
      <c r="D1415" s="469"/>
      <c r="E1415" s="332"/>
      <c r="F1415" s="442"/>
    </row>
    <row r="1416" spans="4:6" ht="12.75">
      <c r="D1416" s="469"/>
      <c r="E1416" s="332"/>
      <c r="F1416" s="442"/>
    </row>
    <row r="1417" spans="4:6" ht="12.75">
      <c r="D1417" s="469"/>
      <c r="E1417" s="332"/>
      <c r="F1417" s="442"/>
    </row>
    <row r="1418" spans="4:6" ht="12.75">
      <c r="D1418" s="469"/>
      <c r="E1418" s="332"/>
      <c r="F1418" s="442"/>
    </row>
    <row r="1419" spans="4:6" ht="12.75">
      <c r="D1419" s="469"/>
      <c r="E1419" s="332"/>
      <c r="F1419" s="442"/>
    </row>
    <row r="1420" spans="4:6" ht="12.75">
      <c r="D1420" s="469"/>
      <c r="E1420" s="332"/>
      <c r="F1420" s="442"/>
    </row>
    <row r="1421" spans="4:6" ht="12.75">
      <c r="D1421" s="469"/>
      <c r="E1421" s="332"/>
      <c r="F1421" s="442"/>
    </row>
    <row r="1422" spans="4:6" ht="12.75">
      <c r="D1422" s="469"/>
      <c r="E1422" s="332"/>
      <c r="F1422" s="442"/>
    </row>
    <row r="1423" spans="4:6" ht="12.75">
      <c r="D1423" s="469"/>
      <c r="E1423" s="332"/>
      <c r="F1423" s="442"/>
    </row>
    <row r="1424" spans="4:6" ht="12.75">
      <c r="D1424" s="469"/>
      <c r="E1424" s="332"/>
      <c r="F1424" s="442"/>
    </row>
    <row r="1425" spans="4:6" ht="12.75">
      <c r="D1425" s="469"/>
      <c r="E1425" s="332"/>
      <c r="F1425" s="442"/>
    </row>
    <row r="1426" spans="4:6" ht="12.75">
      <c r="D1426" s="469"/>
      <c r="E1426" s="332"/>
      <c r="F1426" s="442"/>
    </row>
    <row r="1427" spans="4:6" ht="12.75">
      <c r="D1427" s="469"/>
      <c r="E1427" s="332"/>
      <c r="F1427" s="442"/>
    </row>
    <row r="1428" spans="4:6" ht="12.75">
      <c r="D1428" s="469"/>
      <c r="E1428" s="332"/>
      <c r="F1428" s="442"/>
    </row>
    <row r="1429" spans="4:6" ht="12.75">
      <c r="D1429" s="469"/>
      <c r="E1429" s="332"/>
      <c r="F1429" s="442"/>
    </row>
    <row r="1430" spans="4:6" ht="12.75">
      <c r="D1430" s="469"/>
      <c r="E1430" s="332"/>
      <c r="F1430" s="442"/>
    </row>
    <row r="1431" spans="4:6" ht="12.75">
      <c r="D1431" s="469"/>
      <c r="E1431" s="332"/>
      <c r="F1431" s="442"/>
    </row>
    <row r="1432" spans="4:6" ht="12.75">
      <c r="D1432" s="469"/>
      <c r="E1432" s="332"/>
      <c r="F1432" s="442"/>
    </row>
    <row r="1433" spans="4:6" ht="12.75">
      <c r="D1433" s="469"/>
      <c r="E1433" s="332"/>
      <c r="F1433" s="442"/>
    </row>
    <row r="1434" spans="4:6" ht="12.75">
      <c r="D1434" s="469"/>
      <c r="E1434" s="332"/>
      <c r="F1434" s="442"/>
    </row>
    <row r="1435" spans="4:6" ht="12.75">
      <c r="D1435" s="469"/>
      <c r="E1435" s="332"/>
      <c r="F1435" s="442"/>
    </row>
    <row r="1436" spans="4:6" ht="12.75">
      <c r="D1436" s="469"/>
      <c r="E1436" s="332"/>
      <c r="F1436" s="442"/>
    </row>
    <row r="1437" spans="4:6" ht="12.75">
      <c r="D1437" s="469"/>
      <c r="E1437" s="332"/>
      <c r="F1437" s="442"/>
    </row>
    <row r="1438" spans="4:6" ht="12.75">
      <c r="D1438" s="469"/>
      <c r="E1438" s="332"/>
      <c r="F1438" s="442"/>
    </row>
    <row r="1439" spans="4:6" ht="12.75">
      <c r="D1439" s="469"/>
      <c r="E1439" s="332"/>
      <c r="F1439" s="442"/>
    </row>
    <row r="1440" spans="4:6" ht="12.75">
      <c r="D1440" s="469"/>
      <c r="E1440" s="332"/>
      <c r="F1440" s="442"/>
    </row>
    <row r="1441" spans="4:6" ht="12.75">
      <c r="D1441" s="469"/>
      <c r="E1441" s="332"/>
      <c r="F1441" s="442"/>
    </row>
    <row r="1442" spans="4:6" ht="12.75">
      <c r="D1442" s="469"/>
      <c r="E1442" s="332"/>
      <c r="F1442" s="442"/>
    </row>
    <row r="1443" spans="4:6" ht="12.75">
      <c r="D1443" s="469"/>
      <c r="E1443" s="332"/>
      <c r="F1443" s="442"/>
    </row>
    <row r="1444" spans="4:6" ht="12.75">
      <c r="D1444" s="469"/>
      <c r="E1444" s="332"/>
      <c r="F1444" s="442"/>
    </row>
    <row r="1445" spans="4:6" ht="12.75">
      <c r="D1445" s="469"/>
      <c r="E1445" s="332"/>
      <c r="F1445" s="442"/>
    </row>
    <row r="1446" spans="4:6" ht="12.75">
      <c r="D1446" s="469"/>
      <c r="E1446" s="332"/>
      <c r="F1446" s="442"/>
    </row>
    <row r="1447" spans="4:6" ht="12.75">
      <c r="D1447" s="469"/>
      <c r="E1447" s="332"/>
      <c r="F1447" s="442"/>
    </row>
    <row r="1448" spans="4:6" ht="12.75">
      <c r="D1448" s="469"/>
      <c r="E1448" s="332"/>
      <c r="F1448" s="442"/>
    </row>
    <row r="1449" spans="4:6" ht="12.75">
      <c r="D1449" s="469"/>
      <c r="E1449" s="332"/>
      <c r="F1449" s="442"/>
    </row>
    <row r="1450" spans="4:6" ht="12.75">
      <c r="D1450" s="469"/>
      <c r="E1450" s="332"/>
      <c r="F1450" s="442"/>
    </row>
    <row r="1451" spans="4:6" ht="12.75">
      <c r="D1451" s="469"/>
      <c r="E1451" s="332"/>
      <c r="F1451" s="442"/>
    </row>
    <row r="1452" spans="4:6" ht="12.75">
      <c r="D1452" s="469"/>
      <c r="E1452" s="332"/>
      <c r="F1452" s="442"/>
    </row>
    <row r="1453" spans="4:6" ht="12.75">
      <c r="D1453" s="469"/>
      <c r="E1453" s="332"/>
      <c r="F1453" s="442"/>
    </row>
    <row r="1454" spans="4:6" ht="12.75">
      <c r="D1454" s="469"/>
      <c r="E1454" s="332"/>
      <c r="F1454" s="442"/>
    </row>
    <row r="1455" spans="4:6" ht="12.75">
      <c r="D1455" s="469"/>
      <c r="E1455" s="332"/>
      <c r="F1455" s="442"/>
    </row>
    <row r="1456" spans="4:6" ht="12.75">
      <c r="D1456" s="469"/>
      <c r="E1456" s="332"/>
      <c r="F1456" s="442"/>
    </row>
    <row r="1457" spans="4:6" ht="12.75">
      <c r="D1457" s="469"/>
      <c r="E1457" s="332"/>
      <c r="F1457" s="442"/>
    </row>
    <row r="1458" spans="4:6" ht="12.75">
      <c r="D1458" s="469"/>
      <c r="E1458" s="332"/>
      <c r="F1458" s="442"/>
    </row>
    <row r="1459" spans="4:6" ht="12.75">
      <c r="D1459" s="469"/>
      <c r="E1459" s="332"/>
      <c r="F1459" s="442"/>
    </row>
    <row r="1460" spans="4:6" ht="12.75">
      <c r="D1460" s="469"/>
      <c r="E1460" s="332"/>
      <c r="F1460" s="442"/>
    </row>
    <row r="1461" spans="4:6" ht="12.75">
      <c r="D1461" s="469"/>
      <c r="E1461" s="332"/>
      <c r="F1461" s="442"/>
    </row>
    <row r="1462" spans="4:6" ht="12.75">
      <c r="D1462" s="469"/>
      <c r="E1462" s="332"/>
      <c r="F1462" s="442"/>
    </row>
    <row r="1463" spans="4:6" ht="12.75">
      <c r="D1463" s="469"/>
      <c r="E1463" s="332"/>
      <c r="F1463" s="442"/>
    </row>
    <row r="1464" spans="4:6" ht="12.75">
      <c r="D1464" s="469"/>
      <c r="E1464" s="332"/>
      <c r="F1464" s="442"/>
    </row>
    <row r="1465" spans="4:6" ht="12.75">
      <c r="D1465" s="469"/>
      <c r="E1465" s="332"/>
      <c r="F1465" s="442"/>
    </row>
    <row r="1466" spans="4:6" ht="12.75">
      <c r="D1466" s="469"/>
      <c r="E1466" s="332"/>
      <c r="F1466" s="442"/>
    </row>
    <row r="1467" spans="4:6" ht="12.75">
      <c r="D1467" s="469"/>
      <c r="E1467" s="332"/>
      <c r="F1467" s="442"/>
    </row>
    <row r="1468" spans="4:6" ht="12.75">
      <c r="D1468" s="469"/>
      <c r="E1468" s="332"/>
      <c r="F1468" s="442"/>
    </row>
    <row r="1469" spans="4:6" ht="12.75">
      <c r="D1469" s="469"/>
      <c r="E1469" s="332"/>
      <c r="F1469" s="442"/>
    </row>
    <row r="1470" spans="4:6" ht="12.75">
      <c r="D1470" s="469"/>
      <c r="E1470" s="332"/>
      <c r="F1470" s="442"/>
    </row>
    <row r="1471" spans="4:6" ht="12.75">
      <c r="D1471" s="469"/>
      <c r="E1471" s="332"/>
      <c r="F1471" s="442"/>
    </row>
    <row r="1472" spans="4:6" ht="12.75">
      <c r="D1472" s="469"/>
      <c r="E1472" s="332"/>
      <c r="F1472" s="442"/>
    </row>
    <row r="1473" spans="4:6" ht="12.75">
      <c r="D1473" s="469"/>
      <c r="E1473" s="332"/>
      <c r="F1473" s="442"/>
    </row>
    <row r="1474" spans="4:6" ht="12.75">
      <c r="D1474" s="469"/>
      <c r="E1474" s="332"/>
      <c r="F1474" s="442"/>
    </row>
    <row r="1475" spans="4:6" ht="12.75">
      <c r="D1475" s="469"/>
      <c r="E1475" s="332"/>
      <c r="F1475" s="442"/>
    </row>
    <row r="1476" spans="4:6" ht="12.75">
      <c r="D1476" s="469"/>
      <c r="E1476" s="332"/>
      <c r="F1476" s="442"/>
    </row>
    <row r="1477" spans="4:6" ht="12.75">
      <c r="D1477" s="469"/>
      <c r="E1477" s="332"/>
      <c r="F1477" s="442"/>
    </row>
    <row r="1478" spans="4:6" ht="12.75">
      <c r="D1478" s="469"/>
      <c r="E1478" s="332"/>
      <c r="F1478" s="442"/>
    </row>
    <row r="1479" spans="4:6" ht="12.75">
      <c r="D1479" s="469"/>
      <c r="E1479" s="332"/>
      <c r="F1479" s="442"/>
    </row>
    <row r="1480" spans="4:6" ht="12.75">
      <c r="D1480" s="469"/>
      <c r="E1480" s="332"/>
      <c r="F1480" s="442"/>
    </row>
    <row r="1481" spans="4:6" ht="12.75">
      <c r="D1481" s="469"/>
      <c r="E1481" s="332"/>
      <c r="F1481" s="442"/>
    </row>
    <row r="1482" spans="4:6" ht="12.75">
      <c r="D1482" s="469"/>
      <c r="E1482" s="332"/>
      <c r="F1482" s="442"/>
    </row>
    <row r="1483" spans="4:6" ht="12.75">
      <c r="D1483" s="469"/>
      <c r="E1483" s="332"/>
      <c r="F1483" s="442"/>
    </row>
    <row r="1484" spans="4:6" ht="12.75">
      <c r="D1484" s="469"/>
      <c r="E1484" s="332"/>
      <c r="F1484" s="442"/>
    </row>
    <row r="1485" spans="4:6" ht="12.75">
      <c r="D1485" s="469"/>
      <c r="E1485" s="332"/>
      <c r="F1485" s="442"/>
    </row>
    <row r="1486" spans="4:6" ht="12.75">
      <c r="D1486" s="469"/>
      <c r="E1486" s="332"/>
      <c r="F1486" s="442"/>
    </row>
    <row r="1487" spans="4:6" ht="12.75">
      <c r="D1487" s="469"/>
      <c r="E1487" s="332"/>
      <c r="F1487" s="442"/>
    </row>
    <row r="1488" spans="4:6" ht="12.75">
      <c r="D1488" s="469"/>
      <c r="E1488" s="332"/>
      <c r="F1488" s="442"/>
    </row>
    <row r="1489" spans="4:6" ht="12.75">
      <c r="D1489" s="469"/>
      <c r="E1489" s="332"/>
      <c r="F1489" s="442"/>
    </row>
    <row r="1490" spans="4:6" ht="12.75">
      <c r="D1490" s="469"/>
      <c r="E1490" s="332"/>
      <c r="F1490" s="442"/>
    </row>
    <row r="1491" spans="4:6" ht="12.75">
      <c r="D1491" s="469"/>
      <c r="E1491" s="332"/>
      <c r="F1491" s="442"/>
    </row>
    <row r="1492" spans="4:6" ht="12.75">
      <c r="D1492" s="469"/>
      <c r="E1492" s="332"/>
      <c r="F1492" s="442"/>
    </row>
    <row r="1493" spans="4:6" ht="12.75">
      <c r="D1493" s="469"/>
      <c r="E1493" s="332"/>
      <c r="F1493" s="442"/>
    </row>
    <row r="1494" spans="4:6" ht="12.75">
      <c r="D1494" s="469"/>
      <c r="E1494" s="332"/>
      <c r="F1494" s="442"/>
    </row>
    <row r="1495" spans="4:6" ht="12.75">
      <c r="D1495" s="469"/>
      <c r="E1495" s="332"/>
      <c r="F1495" s="442"/>
    </row>
    <row r="1496" spans="4:6" ht="12.75">
      <c r="D1496" s="469"/>
      <c r="E1496" s="332"/>
      <c r="F1496" s="442"/>
    </row>
    <row r="1497" spans="4:6" ht="12.75">
      <c r="D1497" s="469"/>
      <c r="E1497" s="332"/>
      <c r="F1497" s="442"/>
    </row>
    <row r="1498" spans="4:6" ht="12.75">
      <c r="D1498" s="469"/>
      <c r="E1498" s="332"/>
      <c r="F1498" s="442"/>
    </row>
    <row r="1499" spans="4:6" ht="12.75">
      <c r="D1499" s="469"/>
      <c r="E1499" s="332"/>
      <c r="F1499" s="442"/>
    </row>
    <row r="1500" spans="4:6" ht="12.75">
      <c r="D1500" s="469"/>
      <c r="E1500" s="332"/>
      <c r="F1500" s="442"/>
    </row>
    <row r="1501" spans="4:6" ht="12.75">
      <c r="D1501" s="469"/>
      <c r="E1501" s="332"/>
      <c r="F1501" s="442"/>
    </row>
    <row r="1502" spans="4:6" ht="12.75">
      <c r="D1502" s="469"/>
      <c r="E1502" s="332"/>
      <c r="F1502" s="442"/>
    </row>
    <row r="1503" spans="4:6" ht="12.75">
      <c r="D1503" s="469"/>
      <c r="E1503" s="332"/>
      <c r="F1503" s="442"/>
    </row>
    <row r="1504" spans="4:6" ht="12.75">
      <c r="D1504" s="469"/>
      <c r="E1504" s="332"/>
      <c r="F1504" s="442"/>
    </row>
    <row r="1505" spans="4:6" ht="12.75">
      <c r="D1505" s="469"/>
      <c r="E1505" s="332"/>
      <c r="F1505" s="442"/>
    </row>
    <row r="1506" spans="4:6" ht="12.75">
      <c r="D1506" s="469"/>
      <c r="E1506" s="332"/>
      <c r="F1506" s="442"/>
    </row>
    <row r="1507" spans="4:6" ht="12.75">
      <c r="D1507" s="469"/>
      <c r="E1507" s="332"/>
      <c r="F1507" s="442"/>
    </row>
    <row r="1508" spans="4:6" ht="12.75">
      <c r="D1508" s="469"/>
      <c r="E1508" s="332"/>
      <c r="F1508" s="442"/>
    </row>
    <row r="1509" spans="4:6" ht="12.75">
      <c r="D1509" s="469"/>
      <c r="E1509" s="332"/>
      <c r="F1509" s="442"/>
    </row>
    <row r="1510" spans="4:6" ht="12.75">
      <c r="D1510" s="469"/>
      <c r="E1510" s="332"/>
      <c r="F1510" s="442"/>
    </row>
    <row r="1511" spans="4:6" ht="12.75">
      <c r="D1511" s="469"/>
      <c r="E1511" s="332"/>
      <c r="F1511" s="442"/>
    </row>
    <row r="1512" spans="4:6" ht="12.75">
      <c r="D1512" s="469"/>
      <c r="E1512" s="332"/>
      <c r="F1512" s="442"/>
    </row>
    <row r="1513" spans="4:6" ht="12.75">
      <c r="D1513" s="469"/>
      <c r="E1513" s="332"/>
      <c r="F1513" s="442"/>
    </row>
    <row r="1514" spans="4:6" ht="12.75">
      <c r="D1514" s="469"/>
      <c r="E1514" s="332"/>
      <c r="F1514" s="442"/>
    </row>
    <row r="1515" spans="4:6" ht="12.75">
      <c r="D1515" s="469"/>
      <c r="E1515" s="332"/>
      <c r="F1515" s="442"/>
    </row>
    <row r="1516" spans="4:6" ht="12.75">
      <c r="D1516" s="469"/>
      <c r="E1516" s="332"/>
      <c r="F1516" s="442"/>
    </row>
    <row r="1517" spans="4:6" ht="12.75">
      <c r="D1517" s="469"/>
      <c r="E1517" s="332"/>
      <c r="F1517" s="442"/>
    </row>
    <row r="1518" spans="4:6" ht="12.75">
      <c r="D1518" s="469"/>
      <c r="E1518" s="332"/>
      <c r="F1518" s="442"/>
    </row>
    <row r="1519" spans="4:6" ht="12.75">
      <c r="D1519" s="469"/>
      <c r="E1519" s="332"/>
      <c r="F1519" s="442"/>
    </row>
    <row r="1520" spans="4:6" ht="12.75">
      <c r="D1520" s="469"/>
      <c r="E1520" s="332"/>
      <c r="F1520" s="442"/>
    </row>
    <row r="1521" spans="4:6" ht="12.75">
      <c r="D1521" s="469"/>
      <c r="E1521" s="332"/>
      <c r="F1521" s="442"/>
    </row>
    <row r="1522" spans="4:6" ht="12.75">
      <c r="D1522" s="469"/>
      <c r="E1522" s="332"/>
      <c r="F1522" s="442"/>
    </row>
    <row r="1523" spans="4:6" ht="12.75">
      <c r="D1523" s="469"/>
      <c r="E1523" s="332"/>
      <c r="F1523" s="442"/>
    </row>
    <row r="1524" spans="4:6" ht="12.75">
      <c r="D1524" s="469"/>
      <c r="E1524" s="332"/>
      <c r="F1524" s="442"/>
    </row>
    <row r="1525" spans="4:6" ht="12.75">
      <c r="D1525" s="469"/>
      <c r="E1525" s="332"/>
      <c r="F1525" s="442"/>
    </row>
    <row r="1526" spans="4:6" ht="12.75">
      <c r="D1526" s="469"/>
      <c r="E1526" s="332"/>
      <c r="F1526" s="442"/>
    </row>
    <row r="1527" spans="4:6" ht="12.75">
      <c r="D1527" s="469"/>
      <c r="E1527" s="332"/>
      <c r="F1527" s="442"/>
    </row>
    <row r="1528" spans="4:6" ht="12.75">
      <c r="D1528" s="469"/>
      <c r="E1528" s="332"/>
      <c r="F1528" s="442"/>
    </row>
    <row r="1529" spans="4:6" ht="12.75">
      <c r="D1529" s="469"/>
      <c r="E1529" s="332"/>
      <c r="F1529" s="442"/>
    </row>
    <row r="1530" spans="4:6" ht="12.75">
      <c r="D1530" s="469"/>
      <c r="E1530" s="332"/>
      <c r="F1530" s="442"/>
    </row>
    <row r="1531" spans="4:6" ht="12.75">
      <c r="D1531" s="469"/>
      <c r="E1531" s="332"/>
      <c r="F1531" s="442"/>
    </row>
    <row r="1532" spans="4:6" ht="12.75">
      <c r="D1532" s="469"/>
      <c r="E1532" s="332"/>
      <c r="F1532" s="442"/>
    </row>
    <row r="1533" spans="4:6" ht="12.75">
      <c r="D1533" s="469"/>
      <c r="E1533" s="332"/>
      <c r="F1533" s="442"/>
    </row>
    <row r="1534" spans="4:6" ht="12.75">
      <c r="D1534" s="469"/>
      <c r="E1534" s="332"/>
      <c r="F1534" s="442"/>
    </row>
    <row r="1535" spans="4:6" ht="12.75">
      <c r="D1535" s="469"/>
      <c r="E1535" s="332"/>
      <c r="F1535" s="442"/>
    </row>
    <row r="1536" spans="4:6" ht="12.75">
      <c r="D1536" s="469"/>
      <c r="E1536" s="332"/>
      <c r="F1536" s="442"/>
    </row>
    <row r="1537" spans="4:6" ht="12.75">
      <c r="D1537" s="469"/>
      <c r="E1537" s="332"/>
      <c r="F1537" s="442"/>
    </row>
    <row r="1538" spans="4:6" ht="12.75">
      <c r="D1538" s="469"/>
      <c r="E1538" s="332"/>
      <c r="F1538" s="442"/>
    </row>
    <row r="1539" spans="4:6" ht="12.75">
      <c r="D1539" s="469"/>
      <c r="E1539" s="332"/>
      <c r="F1539" s="442"/>
    </row>
    <row r="1540" spans="4:6" ht="12.75">
      <c r="D1540" s="469"/>
      <c r="E1540" s="332"/>
      <c r="F1540" s="442"/>
    </row>
    <row r="1541" spans="4:6" ht="12.75">
      <c r="D1541" s="469"/>
      <c r="E1541" s="332"/>
      <c r="F1541" s="442"/>
    </row>
    <row r="1542" spans="4:6" ht="12.75">
      <c r="D1542" s="469"/>
      <c r="E1542" s="332"/>
      <c r="F1542" s="442"/>
    </row>
    <row r="1543" spans="4:6" ht="12.75">
      <c r="D1543" s="469"/>
      <c r="E1543" s="332"/>
      <c r="F1543" s="442"/>
    </row>
    <row r="1544" spans="4:6" ht="12.75">
      <c r="D1544" s="469"/>
      <c r="E1544" s="332"/>
      <c r="F1544" s="442"/>
    </row>
    <row r="1545" spans="4:6" ht="12.75">
      <c r="D1545" s="469"/>
      <c r="E1545" s="332"/>
      <c r="F1545" s="442"/>
    </row>
    <row r="1546" spans="4:6" ht="12.75">
      <c r="D1546" s="469"/>
      <c r="E1546" s="332"/>
      <c r="F1546" s="442"/>
    </row>
    <row r="1547" spans="4:6" ht="12.75">
      <c r="D1547" s="469"/>
      <c r="E1547" s="332"/>
      <c r="F1547" s="442"/>
    </row>
    <row r="1548" spans="4:6" ht="12.75">
      <c r="D1548" s="469"/>
      <c r="E1548" s="332"/>
      <c r="F1548" s="442"/>
    </row>
    <row r="1549" spans="4:6" ht="12.75">
      <c r="D1549" s="469"/>
      <c r="E1549" s="332"/>
      <c r="F1549" s="442"/>
    </row>
    <row r="1550" spans="4:6" ht="12.75">
      <c r="D1550" s="469"/>
      <c r="E1550" s="332"/>
      <c r="F1550" s="442"/>
    </row>
    <row r="1551" spans="4:6" ht="12.75">
      <c r="D1551" s="469"/>
      <c r="E1551" s="332"/>
      <c r="F1551" s="442"/>
    </row>
    <row r="1552" spans="4:6" ht="12.75">
      <c r="D1552" s="469"/>
      <c r="E1552" s="332"/>
      <c r="F1552" s="442"/>
    </row>
    <row r="1553" spans="4:6" ht="12.75">
      <c r="D1553" s="469"/>
      <c r="E1553" s="332"/>
      <c r="F1553" s="442"/>
    </row>
    <row r="1554" spans="4:6" ht="12.75">
      <c r="D1554" s="469"/>
      <c r="E1554" s="332"/>
      <c r="F1554" s="442"/>
    </row>
    <row r="1555" spans="4:6" ht="12.75">
      <c r="D1555" s="469"/>
      <c r="E1555" s="332"/>
      <c r="F1555" s="442"/>
    </row>
    <row r="1556" spans="4:6" ht="12.75">
      <c r="D1556" s="469"/>
      <c r="E1556" s="332"/>
      <c r="F1556" s="442"/>
    </row>
    <row r="1557" spans="4:6" ht="12.75">
      <c r="D1557" s="469"/>
      <c r="E1557" s="332"/>
      <c r="F1557" s="442"/>
    </row>
    <row r="1558" spans="4:6" ht="12.75">
      <c r="D1558" s="469"/>
      <c r="E1558" s="332"/>
      <c r="F1558" s="442"/>
    </row>
    <row r="1559" spans="4:6" ht="12.75">
      <c r="D1559" s="469"/>
      <c r="E1559" s="332"/>
      <c r="F1559" s="442"/>
    </row>
    <row r="1560" spans="4:6" ht="12.75">
      <c r="D1560" s="469"/>
      <c r="E1560" s="332"/>
      <c r="F1560" s="442"/>
    </row>
    <row r="1561" spans="4:6" ht="12.75">
      <c r="D1561" s="469"/>
      <c r="E1561" s="332"/>
      <c r="F1561" s="442"/>
    </row>
    <row r="1562" spans="4:6" ht="12.75">
      <c r="D1562" s="469"/>
      <c r="E1562" s="332"/>
      <c r="F1562" s="442"/>
    </row>
    <row r="1563" spans="4:6" ht="12.75">
      <c r="D1563" s="469"/>
      <c r="E1563" s="332"/>
      <c r="F1563" s="442"/>
    </row>
    <row r="1564" spans="4:6" ht="12.75">
      <c r="D1564" s="469"/>
      <c r="E1564" s="332"/>
      <c r="F1564" s="442"/>
    </row>
    <row r="1565" spans="4:6" ht="12.75">
      <c r="D1565" s="469"/>
      <c r="E1565" s="332"/>
      <c r="F1565" s="442"/>
    </row>
    <row r="1566" spans="4:6" ht="12.75">
      <c r="D1566" s="469"/>
      <c r="E1566" s="332"/>
      <c r="F1566" s="442"/>
    </row>
    <row r="1567" spans="4:6" ht="12.75">
      <c r="D1567" s="469"/>
      <c r="E1567" s="332"/>
      <c r="F1567" s="442"/>
    </row>
    <row r="1568" spans="4:6" ht="12.75">
      <c r="D1568" s="469"/>
      <c r="E1568" s="332"/>
      <c r="F1568" s="442"/>
    </row>
    <row r="1569" spans="4:6" ht="12.75">
      <c r="D1569" s="469"/>
      <c r="E1569" s="332"/>
      <c r="F1569" s="442"/>
    </row>
    <row r="1570" spans="4:6" ht="12.75">
      <c r="D1570" s="469"/>
      <c r="E1570" s="332"/>
      <c r="F1570" s="442"/>
    </row>
    <row r="1571" spans="4:6" ht="12.75">
      <c r="D1571" s="469"/>
      <c r="E1571" s="332"/>
      <c r="F1571" s="442"/>
    </row>
    <row r="1572" spans="4:6" ht="12.75">
      <c r="D1572" s="469"/>
      <c r="E1572" s="332"/>
      <c r="F1572" s="442"/>
    </row>
    <row r="1573" spans="4:6" ht="12.75">
      <c r="D1573" s="469"/>
      <c r="E1573" s="332"/>
      <c r="F1573" s="442"/>
    </row>
    <row r="1574" spans="4:6" ht="12.75">
      <c r="D1574" s="469"/>
      <c r="E1574" s="332"/>
      <c r="F1574" s="442"/>
    </row>
    <row r="1575" spans="4:6" ht="12.75">
      <c r="D1575" s="469"/>
      <c r="E1575" s="332"/>
      <c r="F1575" s="442"/>
    </row>
    <row r="1576" spans="4:6" ht="12.75">
      <c r="D1576" s="469"/>
      <c r="E1576" s="332"/>
      <c r="F1576" s="442"/>
    </row>
    <row r="1577" spans="4:6" ht="12.75">
      <c r="D1577" s="469"/>
      <c r="E1577" s="332"/>
      <c r="F1577" s="442"/>
    </row>
    <row r="1578" spans="4:6" ht="12.75">
      <c r="D1578" s="469"/>
      <c r="E1578" s="332"/>
      <c r="F1578" s="442"/>
    </row>
    <row r="1579" spans="4:6" ht="12.75">
      <c r="D1579" s="469"/>
      <c r="E1579" s="332"/>
      <c r="F1579" s="442"/>
    </row>
    <row r="1580" spans="4:6" ht="12.75">
      <c r="D1580" s="469"/>
      <c r="E1580" s="332"/>
      <c r="F1580" s="442"/>
    </row>
    <row r="1581" spans="4:6" ht="12.75">
      <c r="D1581" s="469"/>
      <c r="E1581" s="332"/>
      <c r="F1581" s="442"/>
    </row>
    <row r="1582" spans="4:6" ht="12.75">
      <c r="D1582" s="469"/>
      <c r="E1582" s="332"/>
      <c r="F1582" s="442"/>
    </row>
    <row r="1583" spans="4:6" ht="12.75">
      <c r="D1583" s="469"/>
      <c r="E1583" s="332"/>
      <c r="F1583" s="442"/>
    </row>
    <row r="1584" spans="4:6" ht="12.75">
      <c r="D1584" s="469"/>
      <c r="E1584" s="332"/>
      <c r="F1584" s="442"/>
    </row>
    <row r="1585" spans="4:6" ht="12.75">
      <c r="D1585" s="469"/>
      <c r="E1585" s="332"/>
      <c r="F1585" s="442"/>
    </row>
    <row r="1586" spans="4:6" ht="12.75">
      <c r="D1586" s="469"/>
      <c r="E1586" s="332"/>
      <c r="F1586" s="442"/>
    </row>
    <row r="1587" spans="4:6" ht="12.75">
      <c r="D1587" s="469"/>
      <c r="E1587" s="332"/>
      <c r="F1587" s="442"/>
    </row>
    <row r="1588" spans="4:6" ht="12.75">
      <c r="D1588" s="469"/>
      <c r="E1588" s="332"/>
      <c r="F1588" s="442"/>
    </row>
    <row r="1589" spans="4:6" ht="12.75">
      <c r="D1589" s="469"/>
      <c r="E1589" s="332"/>
      <c r="F1589" s="442"/>
    </row>
    <row r="1590" spans="4:6" ht="12.75">
      <c r="D1590" s="469"/>
      <c r="E1590" s="332"/>
      <c r="F1590" s="442"/>
    </row>
    <row r="1591" spans="4:6" ht="12.75">
      <c r="D1591" s="469"/>
      <c r="E1591" s="332"/>
      <c r="F1591" s="442"/>
    </row>
    <row r="1592" spans="4:6" ht="12.75">
      <c r="D1592" s="469"/>
      <c r="E1592" s="332"/>
      <c r="F1592" s="442"/>
    </row>
    <row r="1593" spans="4:6" ht="12.75">
      <c r="D1593" s="469"/>
      <c r="E1593" s="332"/>
      <c r="F1593" s="442"/>
    </row>
    <row r="1594" spans="4:6" ht="12.75">
      <c r="D1594" s="469"/>
      <c r="E1594" s="332"/>
      <c r="F1594" s="442"/>
    </row>
    <row r="1595" spans="4:6" ht="12.75">
      <c r="D1595" s="469"/>
      <c r="E1595" s="332"/>
      <c r="F1595" s="442"/>
    </row>
    <row r="1596" spans="4:6" ht="12.75">
      <c r="D1596" s="469"/>
      <c r="E1596" s="332"/>
      <c r="F1596" s="442"/>
    </row>
    <row r="1597" spans="4:6" ht="12.75">
      <c r="D1597" s="469"/>
      <c r="E1597" s="332"/>
      <c r="F1597" s="442"/>
    </row>
    <row r="1598" spans="4:6" ht="12.75">
      <c r="D1598" s="469"/>
      <c r="E1598" s="332"/>
      <c r="F1598" s="442"/>
    </row>
    <row r="1599" spans="4:6" ht="12.75">
      <c r="D1599" s="469"/>
      <c r="E1599" s="332"/>
      <c r="F1599" s="442"/>
    </row>
    <row r="1600" spans="4:6" ht="12.75">
      <c r="D1600" s="469"/>
      <c r="E1600" s="332"/>
      <c r="F1600" s="442"/>
    </row>
    <row r="1601" spans="4:6" ht="12.75">
      <c r="D1601" s="469"/>
      <c r="E1601" s="332"/>
      <c r="F1601" s="442"/>
    </row>
    <row r="1602" spans="4:6" ht="12.75">
      <c r="D1602" s="469"/>
      <c r="E1602" s="332"/>
      <c r="F1602" s="442"/>
    </row>
    <row r="1603" spans="4:6" ht="12.75">
      <c r="D1603" s="469"/>
      <c r="E1603" s="332"/>
      <c r="F1603" s="442"/>
    </row>
    <row r="1604" spans="4:6" ht="12.75">
      <c r="D1604" s="469"/>
      <c r="E1604" s="332"/>
      <c r="F1604" s="442"/>
    </row>
    <row r="1605" spans="4:6" ht="12.75">
      <c r="D1605" s="469"/>
      <c r="E1605" s="332"/>
      <c r="F1605" s="442"/>
    </row>
    <row r="1606" spans="4:6" ht="12.75">
      <c r="D1606" s="469"/>
      <c r="E1606" s="332"/>
      <c r="F1606" s="442"/>
    </row>
    <row r="1607" spans="4:6" ht="12.75">
      <c r="D1607" s="469"/>
      <c r="E1607" s="332"/>
      <c r="F1607" s="442"/>
    </row>
    <row r="1608" spans="4:6" ht="12.75">
      <c r="D1608" s="469"/>
      <c r="E1608" s="332"/>
      <c r="F1608" s="442"/>
    </row>
    <row r="1609" spans="4:6" ht="12.75">
      <c r="D1609" s="469"/>
      <c r="E1609" s="332"/>
      <c r="F1609" s="442"/>
    </row>
    <row r="1610" spans="4:6" ht="12.75">
      <c r="D1610" s="469"/>
      <c r="E1610" s="332"/>
      <c r="F1610" s="442"/>
    </row>
    <row r="1611" spans="4:6" ht="12.75">
      <c r="D1611" s="469"/>
      <c r="E1611" s="332"/>
      <c r="F1611" s="442"/>
    </row>
    <row r="1612" spans="4:6" ht="12.75">
      <c r="D1612" s="469"/>
      <c r="E1612" s="332"/>
      <c r="F1612" s="442"/>
    </row>
    <row r="1613" spans="4:6" ht="12.75">
      <c r="D1613" s="469"/>
      <c r="E1613" s="332"/>
      <c r="F1613" s="442"/>
    </row>
    <row r="1614" spans="4:6" ht="12.75">
      <c r="D1614" s="469"/>
      <c r="E1614" s="332"/>
      <c r="F1614" s="442"/>
    </row>
    <row r="1615" spans="4:6" ht="12.75">
      <c r="D1615" s="469"/>
      <c r="E1615" s="332"/>
      <c r="F1615" s="442"/>
    </row>
    <row r="1616" spans="4:6" ht="12.75">
      <c r="D1616" s="469"/>
      <c r="E1616" s="332"/>
      <c r="F1616" s="442"/>
    </row>
    <row r="1617" spans="4:6" ht="12.75">
      <c r="D1617" s="469"/>
      <c r="E1617" s="332"/>
      <c r="F1617" s="442"/>
    </row>
    <row r="1618" spans="4:6" ht="12.75">
      <c r="D1618" s="469"/>
      <c r="E1618" s="332"/>
      <c r="F1618" s="442"/>
    </row>
    <row r="1619" spans="4:6" ht="12.75">
      <c r="D1619" s="469"/>
      <c r="E1619" s="332"/>
      <c r="F1619" s="442"/>
    </row>
    <row r="1620" spans="4:6" ht="12.75">
      <c r="D1620" s="469"/>
      <c r="E1620" s="332"/>
      <c r="F1620" s="442"/>
    </row>
    <row r="1621" spans="4:6" ht="12.75">
      <c r="D1621" s="469"/>
      <c r="E1621" s="332"/>
      <c r="F1621" s="442"/>
    </row>
    <row r="1622" spans="4:6" ht="12.75">
      <c r="D1622" s="469"/>
      <c r="E1622" s="332"/>
      <c r="F1622" s="442"/>
    </row>
    <row r="1623" spans="4:6" ht="12.75">
      <c r="D1623" s="469"/>
      <c r="E1623" s="332"/>
      <c r="F1623" s="442"/>
    </row>
    <row r="1624" spans="4:6" ht="12.75">
      <c r="D1624" s="469"/>
      <c r="E1624" s="332"/>
      <c r="F1624" s="442"/>
    </row>
    <row r="1625" spans="4:6" ht="12.75">
      <c r="D1625" s="469"/>
      <c r="E1625" s="332"/>
      <c r="F1625" s="442"/>
    </row>
    <row r="1626" spans="4:6" ht="12.75">
      <c r="D1626" s="469"/>
      <c r="E1626" s="332"/>
      <c r="F1626" s="442"/>
    </row>
    <row r="1627" spans="4:6" ht="12.75">
      <c r="D1627" s="469"/>
      <c r="E1627" s="332"/>
      <c r="F1627" s="442"/>
    </row>
    <row r="1628" spans="4:6" ht="12.75">
      <c r="D1628" s="469"/>
      <c r="E1628" s="332"/>
      <c r="F1628" s="442"/>
    </row>
    <row r="1629" spans="4:6" ht="12.75">
      <c r="D1629" s="469"/>
      <c r="E1629" s="332"/>
      <c r="F1629" s="442"/>
    </row>
    <row r="1630" spans="4:6" ht="12.75">
      <c r="D1630" s="469"/>
      <c r="E1630" s="332"/>
      <c r="F1630" s="442"/>
    </row>
    <row r="1631" spans="4:6" ht="12.75">
      <c r="D1631" s="469"/>
      <c r="E1631" s="332"/>
      <c r="F1631" s="442"/>
    </row>
    <row r="1632" spans="4:6" ht="12.75">
      <c r="D1632" s="469"/>
      <c r="E1632" s="332"/>
      <c r="F1632" s="442"/>
    </row>
    <row r="1633" spans="4:6" ht="12.75">
      <c r="D1633" s="469"/>
      <c r="E1633" s="332"/>
      <c r="F1633" s="442"/>
    </row>
    <row r="1634" spans="4:6" ht="12.75">
      <c r="D1634" s="469"/>
      <c r="E1634" s="332"/>
      <c r="F1634" s="442"/>
    </row>
    <row r="1635" spans="4:6" ht="12.75">
      <c r="D1635" s="469"/>
      <c r="E1635" s="332"/>
      <c r="F1635" s="442"/>
    </row>
    <row r="1636" spans="4:6" ht="12.75">
      <c r="D1636" s="469"/>
      <c r="E1636" s="332"/>
      <c r="F1636" s="442"/>
    </row>
    <row r="1637" spans="4:6" ht="12.75">
      <c r="D1637" s="469"/>
      <c r="E1637" s="332"/>
      <c r="F1637" s="442"/>
    </row>
    <row r="1638" spans="4:6" ht="12.75">
      <c r="D1638" s="469"/>
      <c r="E1638" s="332"/>
      <c r="F1638" s="442"/>
    </row>
    <row r="1639" spans="4:6" ht="12.75">
      <c r="D1639" s="469"/>
      <c r="E1639" s="332"/>
      <c r="F1639" s="442"/>
    </row>
    <row r="1640" spans="4:6" ht="12.75">
      <c r="D1640" s="469"/>
      <c r="E1640" s="332"/>
      <c r="F1640" s="442"/>
    </row>
    <row r="1641" spans="4:6" ht="12.75">
      <c r="D1641" s="469"/>
      <c r="E1641" s="332"/>
      <c r="F1641" s="442"/>
    </row>
    <row r="1642" spans="4:6" ht="12.75">
      <c r="D1642" s="469"/>
      <c r="E1642" s="332"/>
      <c r="F1642" s="442"/>
    </row>
    <row r="1643" spans="4:6" ht="12.75">
      <c r="D1643" s="469"/>
      <c r="E1643" s="332"/>
      <c r="F1643" s="442"/>
    </row>
    <row r="1644" spans="4:6" ht="12.75">
      <c r="D1644" s="469"/>
      <c r="E1644" s="332"/>
      <c r="F1644" s="442"/>
    </row>
    <row r="1645" spans="4:6" ht="12.75">
      <c r="D1645" s="469"/>
      <c r="E1645" s="332"/>
      <c r="F1645" s="442"/>
    </row>
    <row r="1646" spans="4:6" ht="12.75">
      <c r="D1646" s="469"/>
      <c r="E1646" s="332"/>
      <c r="F1646" s="442"/>
    </row>
    <row r="1647" spans="4:6" ht="12.75">
      <c r="D1647" s="469"/>
      <c r="E1647" s="332"/>
      <c r="F1647" s="442"/>
    </row>
    <row r="1648" spans="4:6" ht="12.75">
      <c r="D1648" s="469"/>
      <c r="E1648" s="332"/>
      <c r="F1648" s="442"/>
    </row>
    <row r="1649" spans="4:6" ht="12.75">
      <c r="D1649" s="469"/>
      <c r="E1649" s="332"/>
      <c r="F1649" s="442"/>
    </row>
    <row r="1650" spans="4:6" ht="12.75">
      <c r="D1650" s="469"/>
      <c r="E1650" s="332"/>
      <c r="F1650" s="442"/>
    </row>
    <row r="1651" spans="4:6" ht="12.75">
      <c r="D1651" s="469"/>
      <c r="E1651" s="332"/>
      <c r="F1651" s="442"/>
    </row>
    <row r="1652" spans="4:6" ht="12.75">
      <c r="D1652" s="469"/>
      <c r="E1652" s="332"/>
      <c r="F1652" s="442"/>
    </row>
    <row r="1653" spans="4:6" ht="12.75">
      <c r="D1653" s="469"/>
      <c r="E1653" s="332"/>
      <c r="F1653" s="442"/>
    </row>
    <row r="1654" spans="4:6" ht="12.75">
      <c r="D1654" s="469"/>
      <c r="E1654" s="332"/>
      <c r="F1654" s="442"/>
    </row>
    <row r="1655" spans="4:6" ht="12.75">
      <c r="D1655" s="469"/>
      <c r="E1655" s="332"/>
      <c r="F1655" s="442"/>
    </row>
    <row r="1656" spans="4:6" ht="12.75">
      <c r="D1656" s="469"/>
      <c r="E1656" s="332"/>
      <c r="F1656" s="442"/>
    </row>
    <row r="1657" spans="4:6" ht="12.75">
      <c r="D1657" s="469"/>
      <c r="E1657" s="332"/>
      <c r="F1657" s="442"/>
    </row>
    <row r="1658" spans="4:6" ht="12.75">
      <c r="D1658" s="469"/>
      <c r="E1658" s="332"/>
      <c r="F1658" s="442"/>
    </row>
    <row r="1659" spans="4:6" ht="12.75">
      <c r="D1659" s="469"/>
      <c r="E1659" s="332"/>
      <c r="F1659" s="442"/>
    </row>
    <row r="1660" spans="4:6" ht="12.75">
      <c r="D1660" s="469"/>
      <c r="E1660" s="332"/>
      <c r="F1660" s="442"/>
    </row>
    <row r="1661" spans="4:6" ht="12.75">
      <c r="D1661" s="469"/>
      <c r="E1661" s="332"/>
      <c r="F1661" s="442"/>
    </row>
    <row r="1662" spans="4:6" ht="12.75">
      <c r="D1662" s="469"/>
      <c r="E1662" s="332"/>
      <c r="F1662" s="442"/>
    </row>
    <row r="1663" spans="4:6" ht="12.75">
      <c r="D1663" s="469"/>
      <c r="E1663" s="332"/>
      <c r="F1663" s="442"/>
    </row>
    <row r="1664" spans="4:6" ht="12.75">
      <c r="D1664" s="469"/>
      <c r="E1664" s="332"/>
      <c r="F1664" s="442"/>
    </row>
    <row r="1665" spans="4:6" ht="12.75">
      <c r="D1665" s="469"/>
      <c r="E1665" s="332"/>
      <c r="F1665" s="442"/>
    </row>
    <row r="1666" spans="4:6" ht="12.75">
      <c r="D1666" s="469"/>
      <c r="E1666" s="332"/>
      <c r="F1666" s="442"/>
    </row>
    <row r="1667" spans="4:6" ht="12.75">
      <c r="D1667" s="469"/>
      <c r="E1667" s="332"/>
      <c r="F1667" s="442"/>
    </row>
    <row r="1668" spans="4:6" ht="12.75">
      <c r="D1668" s="469"/>
      <c r="E1668" s="332"/>
      <c r="F1668" s="442"/>
    </row>
    <row r="1669" spans="4:6" ht="12.75">
      <c r="D1669" s="469"/>
      <c r="E1669" s="332"/>
      <c r="F1669" s="442"/>
    </row>
    <row r="1670" spans="4:6" ht="12.75">
      <c r="D1670" s="469"/>
      <c r="E1670" s="332"/>
      <c r="F1670" s="442"/>
    </row>
    <row r="1671" spans="4:6" ht="12.75">
      <c r="D1671" s="469"/>
      <c r="E1671" s="332"/>
      <c r="F1671" s="442"/>
    </row>
    <row r="1672" spans="4:6" ht="12.75">
      <c r="D1672" s="469"/>
      <c r="E1672" s="332"/>
      <c r="F1672" s="442"/>
    </row>
    <row r="1673" spans="4:6" ht="12.75">
      <c r="D1673" s="469"/>
      <c r="E1673" s="332"/>
      <c r="F1673" s="442"/>
    </row>
    <row r="1674" spans="4:6" ht="12.75">
      <c r="D1674" s="469"/>
      <c r="E1674" s="332"/>
      <c r="F1674" s="442"/>
    </row>
    <row r="1675" spans="4:6" ht="12.75">
      <c r="D1675" s="469"/>
      <c r="E1675" s="332"/>
      <c r="F1675" s="442"/>
    </row>
    <row r="1676" spans="4:6" ht="12.75">
      <c r="D1676" s="469"/>
      <c r="E1676" s="332"/>
      <c r="F1676" s="442"/>
    </row>
    <row r="1677" spans="4:6" ht="12.75">
      <c r="D1677" s="469"/>
      <c r="E1677" s="332"/>
      <c r="F1677" s="442"/>
    </row>
    <row r="1678" spans="4:6" ht="12.75">
      <c r="D1678" s="469"/>
      <c r="E1678" s="332"/>
      <c r="F1678" s="442"/>
    </row>
    <row r="1679" spans="4:6" ht="12.75">
      <c r="D1679" s="469"/>
      <c r="E1679" s="332"/>
      <c r="F1679" s="442"/>
    </row>
    <row r="1680" spans="4:6" ht="12.75">
      <c r="D1680" s="469"/>
      <c r="E1680" s="332"/>
      <c r="F1680" s="442"/>
    </row>
    <row r="1681" spans="4:6" ht="12.75">
      <c r="D1681" s="469"/>
      <c r="E1681" s="332"/>
      <c r="F1681" s="442"/>
    </row>
    <row r="1682" spans="4:6" ht="12.75">
      <c r="D1682" s="469"/>
      <c r="E1682" s="332"/>
      <c r="F1682" s="442"/>
    </row>
    <row r="1683" spans="4:6" ht="12.75">
      <c r="D1683" s="469"/>
      <c r="E1683" s="332"/>
      <c r="F1683" s="442"/>
    </row>
    <row r="1684" spans="4:6" ht="12.75">
      <c r="D1684" s="469"/>
      <c r="E1684" s="332"/>
      <c r="F1684" s="442"/>
    </row>
    <row r="1685" spans="4:6" ht="12.75">
      <c r="D1685" s="469"/>
      <c r="E1685" s="332"/>
      <c r="F1685" s="442"/>
    </row>
    <row r="1686" spans="4:6" ht="12.75">
      <c r="D1686" s="469"/>
      <c r="E1686" s="332"/>
      <c r="F1686" s="442"/>
    </row>
    <row r="1687" spans="4:6" ht="12.75">
      <c r="D1687" s="469"/>
      <c r="E1687" s="332"/>
      <c r="F1687" s="442"/>
    </row>
    <row r="1688" spans="4:6" ht="12.75">
      <c r="D1688" s="469"/>
      <c r="E1688" s="332"/>
      <c r="F1688" s="442"/>
    </row>
    <row r="1689" spans="4:6" ht="12.75">
      <c r="D1689" s="469"/>
      <c r="E1689" s="332"/>
      <c r="F1689" s="442"/>
    </row>
    <row r="1690" spans="4:6" ht="12.75">
      <c r="D1690" s="469"/>
      <c r="E1690" s="332"/>
      <c r="F1690" s="442"/>
    </row>
    <row r="1691" spans="4:6" ht="12.75">
      <c r="D1691" s="469"/>
      <c r="E1691" s="332"/>
      <c r="F1691" s="442"/>
    </row>
    <row r="1692" spans="4:6" ht="12.75">
      <c r="D1692" s="469"/>
      <c r="E1692" s="332"/>
      <c r="F1692" s="442"/>
    </row>
    <row r="1693" spans="4:6" ht="12.75">
      <c r="D1693" s="469"/>
      <c r="E1693" s="332"/>
      <c r="F1693" s="442"/>
    </row>
    <row r="1694" spans="4:6" ht="12.75">
      <c r="D1694" s="469"/>
      <c r="E1694" s="332"/>
      <c r="F1694" s="442"/>
    </row>
    <row r="1695" spans="4:6" ht="12.75">
      <c r="D1695" s="469"/>
      <c r="E1695" s="332"/>
      <c r="F1695" s="442"/>
    </row>
    <row r="1696" spans="4:6" ht="12.75">
      <c r="D1696" s="469"/>
      <c r="E1696" s="332"/>
      <c r="F1696" s="442"/>
    </row>
    <row r="1697" spans="4:6" ht="12.75">
      <c r="D1697" s="469"/>
      <c r="E1697" s="332"/>
      <c r="F1697" s="442"/>
    </row>
    <row r="1698" spans="4:6" ht="12.75">
      <c r="D1698" s="469"/>
      <c r="E1698" s="332"/>
      <c r="F1698" s="442"/>
    </row>
    <row r="1699" spans="4:6" ht="12.75">
      <c r="D1699" s="469"/>
      <c r="E1699" s="332"/>
      <c r="F1699" s="442"/>
    </row>
    <row r="1700" spans="4:6" ht="12.75">
      <c r="D1700" s="469"/>
      <c r="E1700" s="332"/>
      <c r="F1700" s="442"/>
    </row>
    <row r="1701" spans="4:6" ht="12.75">
      <c r="D1701" s="469"/>
      <c r="E1701" s="332"/>
      <c r="F1701" s="442"/>
    </row>
    <row r="1702" spans="4:6" ht="12.75">
      <c r="D1702" s="469"/>
      <c r="E1702" s="332"/>
      <c r="F1702" s="442"/>
    </row>
    <row r="1703" spans="4:6" ht="12.75">
      <c r="D1703" s="469"/>
      <c r="E1703" s="332"/>
      <c r="F1703" s="442"/>
    </row>
    <row r="1704" spans="4:6" ht="12.75">
      <c r="D1704" s="469"/>
      <c r="E1704" s="332"/>
      <c r="F1704" s="442"/>
    </row>
    <row r="1705" spans="4:6" ht="12.75">
      <c r="D1705" s="469"/>
      <c r="E1705" s="332"/>
      <c r="F1705" s="442"/>
    </row>
    <row r="1706" spans="4:6" ht="12.75">
      <c r="D1706" s="469"/>
      <c r="E1706" s="332"/>
      <c r="F1706" s="442"/>
    </row>
    <row r="1707" spans="4:6" ht="12.75">
      <c r="D1707" s="469"/>
      <c r="E1707" s="332"/>
      <c r="F1707" s="442"/>
    </row>
    <row r="1708" spans="4:6" ht="12.75">
      <c r="D1708" s="469"/>
      <c r="E1708" s="332"/>
      <c r="F1708" s="442"/>
    </row>
    <row r="1709" spans="4:6" ht="12.75">
      <c r="D1709" s="469"/>
      <c r="E1709" s="332"/>
      <c r="F1709" s="442"/>
    </row>
    <row r="1710" spans="4:6" ht="12.75">
      <c r="D1710" s="469"/>
      <c r="E1710" s="332"/>
      <c r="F1710" s="442"/>
    </row>
    <row r="1711" spans="4:6" ht="12.75">
      <c r="D1711" s="469"/>
      <c r="E1711" s="332"/>
      <c r="F1711" s="442"/>
    </row>
    <row r="1712" spans="4:6" ht="12.75">
      <c r="D1712" s="469"/>
      <c r="E1712" s="332"/>
      <c r="F1712" s="442"/>
    </row>
    <row r="1713" spans="4:6" ht="12.75">
      <c r="D1713" s="469"/>
      <c r="E1713" s="332"/>
      <c r="F1713" s="442"/>
    </row>
    <row r="1714" spans="4:6" ht="12.75">
      <c r="D1714" s="469"/>
      <c r="E1714" s="332"/>
      <c r="F1714" s="442"/>
    </row>
    <row r="1715" spans="4:6" ht="12.75">
      <c r="D1715" s="469"/>
      <c r="E1715" s="332"/>
      <c r="F1715" s="442"/>
    </row>
    <row r="1716" spans="4:6" ht="12.75">
      <c r="D1716" s="469"/>
      <c r="E1716" s="332"/>
      <c r="F1716" s="442"/>
    </row>
    <row r="1717" spans="4:6" ht="12.75">
      <c r="D1717" s="469"/>
      <c r="E1717" s="332"/>
      <c r="F1717" s="442"/>
    </row>
    <row r="1718" spans="4:6" ht="12.75">
      <c r="D1718" s="469"/>
      <c r="E1718" s="332"/>
      <c r="F1718" s="442"/>
    </row>
    <row r="1719" spans="4:6" ht="12.75">
      <c r="D1719" s="469"/>
      <c r="E1719" s="332"/>
      <c r="F1719" s="442"/>
    </row>
    <row r="1720" spans="4:6" ht="12.75">
      <c r="D1720" s="469"/>
      <c r="E1720" s="332"/>
      <c r="F1720" s="442"/>
    </row>
    <row r="1721" spans="4:6" ht="12.75">
      <c r="D1721" s="469"/>
      <c r="E1721" s="332"/>
      <c r="F1721" s="442"/>
    </row>
    <row r="1722" spans="4:6" ht="12.75">
      <c r="D1722" s="469"/>
      <c r="E1722" s="332"/>
      <c r="F1722" s="442"/>
    </row>
    <row r="1723" spans="4:6" ht="12.75">
      <c r="D1723" s="469"/>
      <c r="E1723" s="332"/>
      <c r="F1723" s="442"/>
    </row>
    <row r="1724" spans="4:6" ht="12.75">
      <c r="D1724" s="469"/>
      <c r="E1724" s="332"/>
      <c r="F1724" s="442"/>
    </row>
    <row r="1725" spans="4:6" ht="12.75">
      <c r="D1725" s="469"/>
      <c r="E1725" s="332"/>
      <c r="F1725" s="442"/>
    </row>
    <row r="1726" spans="4:6" ht="12.75">
      <c r="D1726" s="469"/>
      <c r="E1726" s="332"/>
      <c r="F1726" s="442"/>
    </row>
    <row r="1727" spans="4:6" ht="12.75">
      <c r="D1727" s="469"/>
      <c r="E1727" s="332"/>
      <c r="F1727" s="442"/>
    </row>
    <row r="1728" spans="4:6" ht="12.75">
      <c r="D1728" s="469"/>
      <c r="E1728" s="332"/>
      <c r="F1728" s="442"/>
    </row>
    <row r="1729" spans="4:6" ht="12.75">
      <c r="D1729" s="469"/>
      <c r="E1729" s="332"/>
      <c r="F1729" s="442"/>
    </row>
    <row r="1730" spans="4:6" ht="12.75">
      <c r="D1730" s="469"/>
      <c r="E1730" s="332"/>
      <c r="F1730" s="442"/>
    </row>
    <row r="1731" spans="4:6" ht="12.75">
      <c r="D1731" s="469"/>
      <c r="E1731" s="332"/>
      <c r="F1731" s="442"/>
    </row>
    <row r="1732" spans="4:6" ht="12.75">
      <c r="D1732" s="469"/>
      <c r="E1732" s="332"/>
      <c r="F1732" s="442"/>
    </row>
    <row r="1733" spans="4:6" ht="12.75">
      <c r="D1733" s="469"/>
      <c r="E1733" s="332"/>
      <c r="F1733" s="442"/>
    </row>
    <row r="1734" spans="4:6" ht="12.75">
      <c r="D1734" s="469"/>
      <c r="E1734" s="332"/>
      <c r="F1734" s="442"/>
    </row>
    <row r="1735" spans="4:6" ht="12.75">
      <c r="D1735" s="469"/>
      <c r="E1735" s="332"/>
      <c r="F1735" s="442"/>
    </row>
    <row r="1736" spans="4:6" ht="12.75">
      <c r="D1736" s="469"/>
      <c r="E1736" s="332"/>
      <c r="F1736" s="442"/>
    </row>
    <row r="1737" spans="4:6" ht="12.75">
      <c r="D1737" s="469"/>
      <c r="E1737" s="332"/>
      <c r="F1737" s="442"/>
    </row>
    <row r="1738" spans="4:6" ht="12.75">
      <c r="D1738" s="469"/>
      <c r="E1738" s="332"/>
      <c r="F1738" s="442"/>
    </row>
    <row r="1739" spans="4:6" ht="12.75">
      <c r="D1739" s="469"/>
      <c r="E1739" s="332"/>
      <c r="F1739" s="442"/>
    </row>
    <row r="1740" spans="4:6" ht="12.75">
      <c r="D1740" s="469"/>
      <c r="E1740" s="332"/>
      <c r="F1740" s="442"/>
    </row>
    <row r="1741" spans="4:6" ht="12.75">
      <c r="D1741" s="469"/>
      <c r="E1741" s="332"/>
      <c r="F1741" s="442"/>
    </row>
    <row r="1742" spans="4:6" ht="12.75">
      <c r="D1742" s="469"/>
      <c r="E1742" s="332"/>
      <c r="F1742" s="442"/>
    </row>
    <row r="1743" spans="4:6" ht="12.75">
      <c r="D1743" s="469"/>
      <c r="E1743" s="332"/>
      <c r="F1743" s="442"/>
    </row>
    <row r="1744" spans="4:6" ht="12.75">
      <c r="D1744" s="469"/>
      <c r="E1744" s="332"/>
      <c r="F1744" s="442"/>
    </row>
    <row r="1745" spans="4:6" ht="12.75">
      <c r="D1745" s="469"/>
      <c r="E1745" s="332"/>
      <c r="F1745" s="442"/>
    </row>
    <row r="1746" spans="4:6" ht="12.75">
      <c r="D1746" s="469"/>
      <c r="E1746" s="332"/>
      <c r="F1746" s="442"/>
    </row>
    <row r="1747" spans="4:6" ht="12.75">
      <c r="D1747" s="469"/>
      <c r="E1747" s="332"/>
      <c r="F1747" s="442"/>
    </row>
    <row r="1748" spans="4:6" ht="12.75">
      <c r="D1748" s="469"/>
      <c r="E1748" s="332"/>
      <c r="F1748" s="442"/>
    </row>
    <row r="1749" spans="4:6" ht="12.75">
      <c r="D1749" s="469"/>
      <c r="E1749" s="332"/>
      <c r="F1749" s="442"/>
    </row>
    <row r="1750" spans="4:6" ht="12.75">
      <c r="D1750" s="469"/>
      <c r="E1750" s="332"/>
      <c r="F1750" s="442"/>
    </row>
    <row r="1751" spans="4:6" ht="12.75">
      <c r="D1751" s="469"/>
      <c r="E1751" s="332"/>
      <c r="F1751" s="442"/>
    </row>
    <row r="1752" spans="4:6" ht="12.75">
      <c r="D1752" s="469"/>
      <c r="E1752" s="332"/>
      <c r="F1752" s="442"/>
    </row>
    <row r="1753" spans="4:6" ht="12.75">
      <c r="D1753" s="469"/>
      <c r="E1753" s="332"/>
      <c r="F1753" s="442"/>
    </row>
    <row r="1754" spans="4:6" ht="12.75">
      <c r="D1754" s="469"/>
      <c r="E1754" s="332"/>
      <c r="F1754" s="442"/>
    </row>
    <row r="1755" spans="4:6" ht="12.75">
      <c r="D1755" s="469"/>
      <c r="E1755" s="332"/>
      <c r="F1755" s="442"/>
    </row>
    <row r="1756" spans="4:6" ht="12.75">
      <c r="D1756" s="469"/>
      <c r="E1756" s="332"/>
      <c r="F1756" s="442"/>
    </row>
    <row r="1757" spans="4:6" ht="12.75">
      <c r="D1757" s="469"/>
      <c r="E1757" s="332"/>
      <c r="F1757" s="442"/>
    </row>
    <row r="1758" spans="4:6" ht="12.75">
      <c r="D1758" s="469"/>
      <c r="E1758" s="332"/>
      <c r="F1758" s="442"/>
    </row>
    <row r="1759" spans="4:6" ht="12.75">
      <c r="D1759" s="469"/>
      <c r="E1759" s="332"/>
      <c r="F1759" s="442"/>
    </row>
    <row r="1760" spans="4:6" ht="12.75">
      <c r="D1760" s="469"/>
      <c r="E1760" s="332"/>
      <c r="F1760" s="442"/>
    </row>
    <row r="1761" spans="4:6" ht="12.75">
      <c r="D1761" s="469"/>
      <c r="E1761" s="332"/>
      <c r="F1761" s="442"/>
    </row>
    <row r="1762" spans="4:6" ht="12.75">
      <c r="D1762" s="469"/>
      <c r="E1762" s="332"/>
      <c r="F1762" s="442"/>
    </row>
    <row r="1763" spans="4:6" ht="12.75">
      <c r="D1763" s="469"/>
      <c r="E1763" s="332"/>
      <c r="F1763" s="442"/>
    </row>
    <row r="1764" spans="4:6" ht="12.75">
      <c r="D1764" s="469"/>
      <c r="E1764" s="332"/>
      <c r="F1764" s="442"/>
    </row>
    <row r="1765" spans="4:6" ht="12.75">
      <c r="D1765" s="469"/>
      <c r="E1765" s="332"/>
      <c r="F1765" s="442"/>
    </row>
    <row r="1766" spans="4:6" ht="12.75">
      <c r="D1766" s="469"/>
      <c r="E1766" s="332"/>
      <c r="F1766" s="442"/>
    </row>
    <row r="1767" spans="4:6" ht="12.75">
      <c r="D1767" s="469"/>
      <c r="E1767" s="332"/>
      <c r="F1767" s="442"/>
    </row>
    <row r="1768" spans="4:6" ht="12.75">
      <c r="D1768" s="469"/>
      <c r="E1768" s="332"/>
      <c r="F1768" s="442"/>
    </row>
    <row r="1769" spans="4:6" ht="12.75">
      <c r="D1769" s="469"/>
      <c r="E1769" s="332"/>
      <c r="F1769" s="442"/>
    </row>
    <row r="1770" spans="4:6" ht="12.75">
      <c r="D1770" s="469"/>
      <c r="E1770" s="332"/>
      <c r="F1770" s="442"/>
    </row>
    <row r="1771" spans="4:6" ht="12.75">
      <c r="D1771" s="469"/>
      <c r="E1771" s="332"/>
      <c r="F1771" s="442"/>
    </row>
    <row r="1772" spans="4:6" ht="12.75">
      <c r="D1772" s="469"/>
      <c r="E1772" s="332"/>
      <c r="F1772" s="442"/>
    </row>
    <row r="1773" spans="4:6" ht="12.75">
      <c r="D1773" s="469"/>
      <c r="E1773" s="332"/>
      <c r="F1773" s="442"/>
    </row>
    <row r="1774" spans="4:6" ht="12.75">
      <c r="D1774" s="469"/>
      <c r="E1774" s="332"/>
      <c r="F1774" s="442"/>
    </row>
    <row r="1775" spans="4:6" ht="12.75">
      <c r="D1775" s="469"/>
      <c r="E1775" s="332"/>
      <c r="F1775" s="442"/>
    </row>
    <row r="1776" spans="4:6" ht="12.75">
      <c r="D1776" s="469"/>
      <c r="E1776" s="332"/>
      <c r="F1776" s="442"/>
    </row>
    <row r="1777" spans="4:6" ht="12.75">
      <c r="D1777" s="469"/>
      <c r="E1777" s="332"/>
      <c r="F1777" s="442"/>
    </row>
    <row r="1778" spans="4:6" ht="12.75">
      <c r="D1778" s="469"/>
      <c r="E1778" s="332"/>
      <c r="F1778" s="442"/>
    </row>
    <row r="1779" spans="4:6" ht="12.75">
      <c r="D1779" s="469"/>
      <c r="E1779" s="332"/>
      <c r="F1779" s="442"/>
    </row>
    <row r="1780" spans="4:6" ht="12.75">
      <c r="D1780" s="469"/>
      <c r="E1780" s="332"/>
      <c r="F1780" s="442"/>
    </row>
    <row r="1781" spans="4:6" ht="12.75">
      <c r="D1781" s="469"/>
      <c r="E1781" s="332"/>
      <c r="F1781" s="442"/>
    </row>
    <row r="1782" spans="4:6" ht="12.75">
      <c r="D1782" s="469"/>
      <c r="E1782" s="332"/>
      <c r="F1782" s="442"/>
    </row>
    <row r="1783" spans="4:6" ht="12.75">
      <c r="D1783" s="469"/>
      <c r="E1783" s="332"/>
      <c r="F1783" s="442"/>
    </row>
    <row r="1784" spans="4:6" ht="12.75">
      <c r="D1784" s="469"/>
      <c r="E1784" s="332"/>
      <c r="F1784" s="442"/>
    </row>
    <row r="1785" spans="4:6" ht="12.75">
      <c r="D1785" s="469"/>
      <c r="E1785" s="332"/>
      <c r="F1785" s="442"/>
    </row>
    <row r="1786" spans="4:6" ht="12.75">
      <c r="D1786" s="469"/>
      <c r="E1786" s="332"/>
      <c r="F1786" s="442"/>
    </row>
    <row r="1787" spans="4:6" ht="12.75">
      <c r="D1787" s="469"/>
      <c r="E1787" s="332"/>
      <c r="F1787" s="442"/>
    </row>
    <row r="1788" spans="4:6" ht="12.75">
      <c r="D1788" s="469"/>
      <c r="E1788" s="332"/>
      <c r="F1788" s="442"/>
    </row>
    <row r="1789" spans="4:6" ht="12.75">
      <c r="D1789" s="469"/>
      <c r="E1789" s="332"/>
      <c r="F1789" s="442"/>
    </row>
    <row r="1790" spans="4:6" ht="12.75">
      <c r="D1790" s="469"/>
      <c r="E1790" s="332"/>
      <c r="F1790" s="442"/>
    </row>
    <row r="1791" spans="4:6" ht="12.75">
      <c r="D1791" s="469"/>
      <c r="E1791" s="332"/>
      <c r="F1791" s="442"/>
    </row>
    <row r="1792" spans="4:6" ht="12.75">
      <c r="D1792" s="469"/>
      <c r="E1792" s="332"/>
      <c r="F1792" s="442"/>
    </row>
    <row r="1793" spans="4:6" ht="12.75">
      <c r="D1793" s="469"/>
      <c r="E1793" s="332"/>
      <c r="F1793" s="442"/>
    </row>
    <row r="1794" spans="4:6" ht="12.75">
      <c r="D1794" s="469"/>
      <c r="E1794" s="332"/>
      <c r="F1794" s="442"/>
    </row>
    <row r="1795" spans="4:6" ht="12.75">
      <c r="D1795" s="469"/>
      <c r="E1795" s="332"/>
      <c r="F1795" s="442"/>
    </row>
    <row r="1796" spans="4:6" ht="12.75">
      <c r="D1796" s="469"/>
      <c r="E1796" s="332"/>
      <c r="F1796" s="442"/>
    </row>
    <row r="1797" spans="4:6" ht="12.75">
      <c r="D1797" s="469"/>
      <c r="E1797" s="332"/>
      <c r="F1797" s="442"/>
    </row>
    <row r="1798" spans="4:6" ht="12.75">
      <c r="D1798" s="469"/>
      <c r="E1798" s="332"/>
      <c r="F1798" s="442"/>
    </row>
    <row r="1799" spans="4:6" ht="12.75">
      <c r="D1799" s="469"/>
      <c r="E1799" s="332"/>
      <c r="F1799" s="442"/>
    </row>
    <row r="1800" spans="4:6" ht="12.75">
      <c r="D1800" s="469"/>
      <c r="E1800" s="332"/>
      <c r="F1800" s="442"/>
    </row>
    <row r="1801" spans="4:6" ht="12.75">
      <c r="D1801" s="469"/>
      <c r="E1801" s="332"/>
      <c r="F1801" s="442"/>
    </row>
    <row r="1802" spans="4:6" ht="12.75">
      <c r="D1802" s="469"/>
      <c r="E1802" s="332"/>
      <c r="F1802" s="442"/>
    </row>
    <row r="1803" spans="4:6" ht="12.75">
      <c r="D1803" s="469"/>
      <c r="E1803" s="332"/>
      <c r="F1803" s="442"/>
    </row>
    <row r="1804" spans="4:6" ht="12.75">
      <c r="D1804" s="469"/>
      <c r="E1804" s="332"/>
      <c r="F1804" s="442"/>
    </row>
    <row r="1805" spans="4:6" ht="12.75">
      <c r="D1805" s="469"/>
      <c r="E1805" s="332"/>
      <c r="F1805" s="442"/>
    </row>
    <row r="1806" spans="4:6" ht="12.75">
      <c r="D1806" s="469"/>
      <c r="E1806" s="332"/>
      <c r="F1806" s="442"/>
    </row>
    <row r="1807" spans="4:6" ht="12.75">
      <c r="D1807" s="469"/>
      <c r="E1807" s="332"/>
      <c r="F1807" s="442"/>
    </row>
    <row r="1808" spans="4:6" ht="12.75">
      <c r="D1808" s="469"/>
      <c r="E1808" s="332"/>
      <c r="F1808" s="442"/>
    </row>
    <row r="1809" spans="4:6" ht="12.75">
      <c r="D1809" s="469"/>
      <c r="E1809" s="332"/>
      <c r="F1809" s="442"/>
    </row>
    <row r="1810" spans="4:6" ht="12.75">
      <c r="D1810" s="469"/>
      <c r="E1810" s="332"/>
      <c r="F1810" s="442"/>
    </row>
    <row r="1811" spans="4:6" ht="12.75">
      <c r="D1811" s="469"/>
      <c r="E1811" s="332"/>
      <c r="F1811" s="442"/>
    </row>
    <row r="1812" spans="4:6" ht="12.75">
      <c r="D1812" s="469"/>
      <c r="E1812" s="332"/>
      <c r="F1812" s="442"/>
    </row>
    <row r="1813" spans="4:6" ht="12.75">
      <c r="D1813" s="469"/>
      <c r="E1813" s="332"/>
      <c r="F1813" s="442"/>
    </row>
    <row r="1814" spans="4:6" ht="12.75">
      <c r="D1814" s="469"/>
      <c r="E1814" s="332"/>
      <c r="F1814" s="442"/>
    </row>
    <row r="1815" spans="4:6" ht="12.75">
      <c r="D1815" s="469"/>
      <c r="E1815" s="332"/>
      <c r="F1815" s="442"/>
    </row>
    <row r="1816" spans="4:6" ht="12.75">
      <c r="D1816" s="469"/>
      <c r="E1816" s="332"/>
      <c r="F1816" s="442"/>
    </row>
    <row r="1817" spans="4:6" ht="12.75">
      <c r="D1817" s="469"/>
      <c r="E1817" s="332"/>
      <c r="F1817" s="442"/>
    </row>
    <row r="1818" spans="4:6" ht="12.75">
      <c r="D1818" s="469"/>
      <c r="E1818" s="332"/>
      <c r="F1818" s="442"/>
    </row>
    <row r="1819" spans="4:6" ht="12.75">
      <c r="D1819" s="469"/>
      <c r="E1819" s="332"/>
      <c r="F1819" s="442"/>
    </row>
    <row r="1820" spans="4:6" ht="12.75">
      <c r="D1820" s="469"/>
      <c r="E1820" s="332"/>
      <c r="F1820" s="442"/>
    </row>
    <row r="1821" spans="4:6" ht="12.75">
      <c r="D1821" s="469"/>
      <c r="E1821" s="332"/>
      <c r="F1821" s="442"/>
    </row>
    <row r="1822" spans="4:6" ht="12.75">
      <c r="D1822" s="469"/>
      <c r="E1822" s="332"/>
      <c r="F1822" s="442"/>
    </row>
    <row r="1823" spans="4:6" ht="12.75">
      <c r="D1823" s="469"/>
      <c r="E1823" s="332"/>
      <c r="F1823" s="442"/>
    </row>
    <row r="1824" spans="4:6" ht="12.75">
      <c r="D1824" s="469"/>
      <c r="E1824" s="332"/>
      <c r="F1824" s="442"/>
    </row>
    <row r="1825" spans="4:6" ht="12.75">
      <c r="D1825" s="469"/>
      <c r="E1825" s="332"/>
      <c r="F1825" s="442"/>
    </row>
    <row r="1826" spans="4:6" ht="12.75">
      <c r="D1826" s="469"/>
      <c r="E1826" s="332"/>
      <c r="F1826" s="442"/>
    </row>
    <row r="1827" spans="4:6" ht="12.75">
      <c r="D1827" s="469"/>
      <c r="E1827" s="332"/>
      <c r="F1827" s="442"/>
    </row>
    <row r="1828" spans="4:6" ht="12.75">
      <c r="D1828" s="469"/>
      <c r="E1828" s="332"/>
      <c r="F1828" s="442"/>
    </row>
    <row r="1829" spans="4:6" ht="12.75">
      <c r="D1829" s="469"/>
      <c r="E1829" s="332"/>
      <c r="F1829" s="442"/>
    </row>
    <row r="1830" spans="4:6" ht="12.75">
      <c r="D1830" s="469"/>
      <c r="E1830" s="332"/>
      <c r="F1830" s="442"/>
    </row>
    <row r="1831" spans="4:6" ht="12.75">
      <c r="D1831" s="469"/>
      <c r="E1831" s="332"/>
      <c r="F1831" s="442"/>
    </row>
    <row r="1832" spans="4:6" ht="12.75">
      <c r="D1832" s="469"/>
      <c r="E1832" s="332"/>
      <c r="F1832" s="442"/>
    </row>
    <row r="1833" spans="4:6" ht="12.75">
      <c r="D1833" s="469"/>
      <c r="E1833" s="332"/>
      <c r="F1833" s="442"/>
    </row>
    <row r="1834" spans="4:6" ht="12.75">
      <c r="D1834" s="469"/>
      <c r="E1834" s="332"/>
      <c r="F1834" s="442"/>
    </row>
    <row r="1835" spans="4:6" ht="12.75">
      <c r="D1835" s="469"/>
      <c r="E1835" s="332"/>
      <c r="F1835" s="442"/>
    </row>
    <row r="1836" spans="4:6" ht="12.75">
      <c r="D1836" s="469"/>
      <c r="E1836" s="332"/>
      <c r="F1836" s="442"/>
    </row>
    <row r="1837" spans="4:6" ht="12.75">
      <c r="D1837" s="469"/>
      <c r="E1837" s="332"/>
      <c r="F1837" s="442"/>
    </row>
    <row r="1838" spans="4:6" ht="12.75">
      <c r="D1838" s="469"/>
      <c r="E1838" s="332"/>
      <c r="F1838" s="442"/>
    </row>
    <row r="1839" spans="4:6" ht="12.75">
      <c r="D1839" s="469"/>
      <c r="E1839" s="332"/>
      <c r="F1839" s="442"/>
    </row>
    <row r="1840" spans="4:6" ht="12.75">
      <c r="D1840" s="469"/>
      <c r="E1840" s="332"/>
      <c r="F1840" s="442"/>
    </row>
    <row r="1841" spans="4:6" ht="12.75">
      <c r="D1841" s="469"/>
      <c r="E1841" s="332"/>
      <c r="F1841" s="442"/>
    </row>
    <row r="1842" spans="4:6" ht="12.75">
      <c r="D1842" s="469"/>
      <c r="E1842" s="332"/>
      <c r="F1842" s="442"/>
    </row>
    <row r="1843" spans="4:6" ht="12.75">
      <c r="D1843" s="469"/>
      <c r="E1843" s="332"/>
      <c r="F1843" s="442"/>
    </row>
    <row r="1844" spans="4:6" ht="12.75">
      <c r="D1844" s="469"/>
      <c r="E1844" s="332"/>
      <c r="F1844" s="442"/>
    </row>
    <row r="1845" spans="4:6" ht="12.75">
      <c r="D1845" s="469"/>
      <c r="E1845" s="332"/>
      <c r="F1845" s="442"/>
    </row>
    <row r="1846" spans="4:6" ht="12.75">
      <c r="D1846" s="469"/>
      <c r="E1846" s="332"/>
      <c r="F1846" s="442"/>
    </row>
    <row r="1847" spans="4:6" ht="12.75">
      <c r="D1847" s="469"/>
      <c r="E1847" s="332"/>
      <c r="F1847" s="442"/>
    </row>
    <row r="1848" spans="4:6" ht="12.75">
      <c r="D1848" s="469"/>
      <c r="E1848" s="332"/>
      <c r="F1848" s="442"/>
    </row>
    <row r="1849" spans="4:6" ht="12.75">
      <c r="D1849" s="469"/>
      <c r="E1849" s="332"/>
      <c r="F1849" s="442"/>
    </row>
    <row r="1850" spans="4:6" ht="12.75">
      <c r="D1850" s="469"/>
      <c r="E1850" s="332"/>
      <c r="F1850" s="442"/>
    </row>
    <row r="1851" spans="4:6" ht="12.75">
      <c r="D1851" s="469"/>
      <c r="E1851" s="332"/>
      <c r="F1851" s="442"/>
    </row>
    <row r="1852" spans="4:6" ht="12.75">
      <c r="D1852" s="469"/>
      <c r="E1852" s="332"/>
      <c r="F1852" s="442"/>
    </row>
    <row r="1853" spans="4:6" ht="12.75">
      <c r="D1853" s="469"/>
      <c r="E1853" s="332"/>
      <c r="F1853" s="442"/>
    </row>
    <row r="1854" spans="4:6" ht="12.75">
      <c r="D1854" s="469"/>
      <c r="E1854" s="332"/>
      <c r="F1854" s="442"/>
    </row>
    <row r="1855" spans="4:6" ht="12.75">
      <c r="D1855" s="469"/>
      <c r="E1855" s="332"/>
      <c r="F1855" s="442"/>
    </row>
    <row r="1856" spans="4:6" ht="12.75">
      <c r="D1856" s="469"/>
      <c r="E1856" s="332"/>
      <c r="F1856" s="442"/>
    </row>
    <row r="1857" spans="4:6" ht="12.75">
      <c r="D1857" s="469"/>
      <c r="E1857" s="332"/>
      <c r="F1857" s="442"/>
    </row>
    <row r="1858" spans="4:6" ht="12.75">
      <c r="D1858" s="469"/>
      <c r="E1858" s="332"/>
      <c r="F1858" s="442"/>
    </row>
    <row r="1859" spans="4:6" ht="12.75">
      <c r="D1859" s="469"/>
      <c r="E1859" s="332"/>
      <c r="F1859" s="442"/>
    </row>
    <row r="1860" spans="4:6" ht="12.75">
      <c r="D1860" s="469"/>
      <c r="E1860" s="332"/>
      <c r="F1860" s="442"/>
    </row>
    <row r="1861" spans="4:6" ht="12.75">
      <c r="D1861" s="469"/>
      <c r="E1861" s="332"/>
      <c r="F1861" s="442"/>
    </row>
    <row r="1862" spans="4:6" ht="12.75">
      <c r="D1862" s="469"/>
      <c r="E1862" s="332"/>
      <c r="F1862" s="442"/>
    </row>
    <row r="1863" spans="4:6" ht="12.75">
      <c r="D1863" s="469"/>
      <c r="E1863" s="332"/>
      <c r="F1863" s="442"/>
    </row>
    <row r="1864" spans="4:6" ht="12.75">
      <c r="D1864" s="469"/>
      <c r="E1864" s="332"/>
      <c r="F1864" s="442"/>
    </row>
    <row r="1865" spans="4:6" ht="12.75">
      <c r="D1865" s="469"/>
      <c r="E1865" s="332"/>
      <c r="F1865" s="442"/>
    </row>
    <row r="1866" spans="4:6" ht="12.75">
      <c r="D1866" s="469"/>
      <c r="E1866" s="332"/>
      <c r="F1866" s="442"/>
    </row>
    <row r="1867" spans="4:6" ht="12.75">
      <c r="D1867" s="469"/>
      <c r="E1867" s="332"/>
      <c r="F1867" s="442"/>
    </row>
    <row r="1868" spans="4:6" ht="12.75">
      <c r="D1868" s="469"/>
      <c r="E1868" s="332"/>
      <c r="F1868" s="442"/>
    </row>
    <row r="1869" spans="4:6" ht="12.75">
      <c r="D1869" s="469"/>
      <c r="E1869" s="332"/>
      <c r="F1869" s="442"/>
    </row>
    <row r="1870" spans="4:6" ht="12.75">
      <c r="D1870" s="469"/>
      <c r="E1870" s="332"/>
      <c r="F1870" s="442"/>
    </row>
    <row r="1871" spans="4:6" ht="12.75">
      <c r="D1871" s="469"/>
      <c r="E1871" s="332"/>
      <c r="F1871" s="442"/>
    </row>
    <row r="1872" spans="4:6" ht="12.75">
      <c r="D1872" s="469"/>
      <c r="E1872" s="332"/>
      <c r="F1872" s="442"/>
    </row>
    <row r="1873" spans="4:6" ht="12.75">
      <c r="D1873" s="469"/>
      <c r="E1873" s="332"/>
      <c r="F1873" s="442"/>
    </row>
  </sheetData>
  <sheetProtection/>
  <mergeCells count="28">
    <mergeCell ref="G51:G52"/>
    <mergeCell ref="H51:H52"/>
    <mergeCell ref="F51:F52"/>
    <mergeCell ref="G5:H5"/>
    <mergeCell ref="G39:G40"/>
    <mergeCell ref="H39:H40"/>
    <mergeCell ref="F49:F50"/>
    <mergeCell ref="H45:H46"/>
    <mergeCell ref="A51:A52"/>
    <mergeCell ref="B51:B52"/>
    <mergeCell ref="C51:C52"/>
    <mergeCell ref="D51:D52"/>
    <mergeCell ref="E51:E52"/>
    <mergeCell ref="G45:G46"/>
    <mergeCell ref="A49:A50"/>
    <mergeCell ref="B49:B50"/>
    <mergeCell ref="C49:C50"/>
    <mergeCell ref="D49:D50"/>
    <mergeCell ref="E49:E50"/>
    <mergeCell ref="G49:G50"/>
    <mergeCell ref="H49:H50"/>
    <mergeCell ref="F45:F46"/>
    <mergeCell ref="A39:A40"/>
    <mergeCell ref="A45:A46"/>
    <mergeCell ref="B45:B46"/>
    <mergeCell ref="C45:C46"/>
    <mergeCell ref="D45:D46"/>
    <mergeCell ref="E45:E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73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23.75390625" style="34" customWidth="1"/>
    <col min="2" max="2" width="68.625" style="1" customWidth="1"/>
    <col min="3" max="3" width="14.375" style="390" customWidth="1"/>
    <col min="4" max="4" width="14.25390625" style="478" customWidth="1"/>
    <col min="5" max="5" width="13.25390625" style="361" customWidth="1"/>
    <col min="6" max="6" width="9.625" style="1" customWidth="1"/>
    <col min="7" max="7" width="8.25390625" style="4" customWidth="1"/>
    <col min="8" max="16384" width="9.125" style="4" customWidth="1"/>
  </cols>
  <sheetData>
    <row r="1" spans="1:5" ht="12.75">
      <c r="A1" s="1"/>
      <c r="B1" s="2" t="s">
        <v>392</v>
      </c>
      <c r="C1" s="314"/>
      <c r="D1" s="470"/>
      <c r="E1" s="426"/>
    </row>
    <row r="2" spans="1:5" ht="12">
      <c r="A2" s="1"/>
      <c r="B2" s="2" t="s">
        <v>1</v>
      </c>
      <c r="C2" s="314"/>
      <c r="D2" s="314"/>
      <c r="E2" s="427"/>
    </row>
    <row r="3" spans="1:7" ht="12">
      <c r="A3" s="1"/>
      <c r="B3" s="2" t="s">
        <v>2</v>
      </c>
      <c r="C3" s="314"/>
      <c r="D3" s="314"/>
      <c r="E3" s="427"/>
      <c r="G3" s="1"/>
    </row>
    <row r="4" spans="1:7" ht="12" customHeight="1" thickBot="1">
      <c r="A4" s="1"/>
      <c r="B4" s="2" t="s">
        <v>580</v>
      </c>
      <c r="C4" s="314"/>
      <c r="D4" s="470"/>
      <c r="E4" s="426"/>
      <c r="F4" s="172"/>
      <c r="G4" s="172"/>
    </row>
    <row r="5" spans="1:7" s="9" customFormat="1" ht="12.75" thickBot="1">
      <c r="A5" s="175" t="s">
        <v>4</v>
      </c>
      <c r="B5" s="178"/>
      <c r="C5" s="315" t="s">
        <v>417</v>
      </c>
      <c r="D5" s="315" t="s">
        <v>5</v>
      </c>
      <c r="E5" s="428" t="s">
        <v>5</v>
      </c>
      <c r="F5" s="680" t="s">
        <v>194</v>
      </c>
      <c r="G5" s="681"/>
    </row>
    <row r="6" spans="1:7" s="9" customFormat="1" ht="12">
      <c r="A6" s="176" t="s">
        <v>6</v>
      </c>
      <c r="B6" s="176" t="s">
        <v>7</v>
      </c>
      <c r="C6" s="316" t="s">
        <v>239</v>
      </c>
      <c r="D6" s="471" t="s">
        <v>581</v>
      </c>
      <c r="E6" s="429" t="s">
        <v>581</v>
      </c>
      <c r="F6" s="175"/>
      <c r="G6" s="178"/>
    </row>
    <row r="7" spans="1:7" ht="12.75" thickBot="1">
      <c r="A7" s="176" t="s">
        <v>9</v>
      </c>
      <c r="B7" s="310"/>
      <c r="C7" s="316" t="s">
        <v>8</v>
      </c>
      <c r="D7" s="316">
        <v>2019</v>
      </c>
      <c r="E7" s="430">
        <v>2018</v>
      </c>
      <c r="F7" s="176" t="s">
        <v>10</v>
      </c>
      <c r="G7" s="307" t="s">
        <v>11</v>
      </c>
    </row>
    <row r="8" spans="1:7" s="5" customFormat="1" ht="12.75" thickBot="1">
      <c r="A8" s="72" t="s">
        <v>12</v>
      </c>
      <c r="B8" s="312" t="s">
        <v>264</v>
      </c>
      <c r="C8" s="245">
        <f>C9+C20+C33+C40+C57+C69+C93+C41+C30+C14+C65</f>
        <v>115710.31668</v>
      </c>
      <c r="D8" s="245">
        <f>D9+D20+D33+D40+D57+D69+D93+D41+D30+D14+D65</f>
        <v>7227.479110000002</v>
      </c>
      <c r="E8" s="245">
        <f>E9+E20+E33+E40+E57+E69+E93+E41+E30+E14+E65+E64</f>
        <v>6159.905769999999</v>
      </c>
      <c r="F8" s="73">
        <f>D8/C8*100</f>
        <v>6.246183847191249</v>
      </c>
      <c r="G8" s="20">
        <f aca="true" t="shared" si="0" ref="G8:G24">D8-C8</f>
        <v>-108482.83757</v>
      </c>
    </row>
    <row r="9" spans="1:7" s="25" customFormat="1" ht="12.75" thickBot="1">
      <c r="A9" s="311" t="s">
        <v>13</v>
      </c>
      <c r="B9" s="303" t="s">
        <v>265</v>
      </c>
      <c r="C9" s="318">
        <f>C10</f>
        <v>60074.928</v>
      </c>
      <c r="D9" s="318">
        <f>D10</f>
        <v>4419.93796</v>
      </c>
      <c r="E9" s="431">
        <f>E10</f>
        <v>4092.49775</v>
      </c>
      <c r="F9" s="73">
        <f aca="true" t="shared" si="1" ref="F9:F71">D9/C9*100</f>
        <v>7.357375376296747</v>
      </c>
      <c r="G9" s="20">
        <f t="shared" si="0"/>
        <v>-55654.99004</v>
      </c>
    </row>
    <row r="10" spans="1:7" ht="12">
      <c r="A10" s="543" t="s">
        <v>14</v>
      </c>
      <c r="B10" s="34" t="s">
        <v>15</v>
      </c>
      <c r="C10" s="319">
        <f>C11+C12+C13</f>
        <v>60074.928</v>
      </c>
      <c r="D10" s="319">
        <f>D11+D12+D13</f>
        <v>4419.93796</v>
      </c>
      <c r="E10" s="319">
        <f>E11+E12+E13</f>
        <v>4092.49775</v>
      </c>
      <c r="F10" s="505">
        <f t="shared" si="1"/>
        <v>7.357375376296747</v>
      </c>
      <c r="G10" s="506">
        <f t="shared" si="0"/>
        <v>-55654.99004</v>
      </c>
    </row>
    <row r="11" spans="1:7" ht="24">
      <c r="A11" s="539" t="s">
        <v>285</v>
      </c>
      <c r="B11" s="157" t="s">
        <v>299</v>
      </c>
      <c r="C11" s="663">
        <v>59776.928</v>
      </c>
      <c r="D11" s="663">
        <v>4405.60649</v>
      </c>
      <c r="E11" s="337">
        <v>4060.25747</v>
      </c>
      <c r="F11" s="52">
        <f t="shared" si="1"/>
        <v>7.370078452342015</v>
      </c>
      <c r="G11" s="89">
        <f t="shared" si="0"/>
        <v>-55371.32151</v>
      </c>
    </row>
    <row r="12" spans="1:7" ht="48" customHeight="1">
      <c r="A12" s="539" t="s">
        <v>286</v>
      </c>
      <c r="B12" s="158" t="s">
        <v>300</v>
      </c>
      <c r="C12" s="321">
        <v>152</v>
      </c>
      <c r="D12" s="321">
        <v>14.30513</v>
      </c>
      <c r="E12" s="338">
        <v>30.15975</v>
      </c>
      <c r="F12" s="63">
        <f t="shared" si="1"/>
        <v>9.411269736842105</v>
      </c>
      <c r="G12" s="89">
        <f t="shared" si="0"/>
        <v>-137.69487</v>
      </c>
    </row>
    <row r="13" spans="1:7" ht="27.75" customHeight="1" thickBot="1">
      <c r="A13" s="539" t="s">
        <v>287</v>
      </c>
      <c r="B13" s="159" t="s">
        <v>301</v>
      </c>
      <c r="C13" s="322">
        <v>146</v>
      </c>
      <c r="D13" s="322">
        <v>0.02634</v>
      </c>
      <c r="E13" s="339">
        <v>2.08053</v>
      </c>
      <c r="F13" s="509">
        <f t="shared" si="1"/>
        <v>0.01804109589041096</v>
      </c>
      <c r="G13" s="510">
        <f t="shared" si="0"/>
        <v>-145.97366</v>
      </c>
    </row>
    <row r="14" spans="1:7" ht="17.25" customHeight="1" thickBot="1">
      <c r="A14" s="540" t="s">
        <v>359</v>
      </c>
      <c r="B14" s="537" t="s">
        <v>358</v>
      </c>
      <c r="C14" s="327">
        <f>C15</f>
        <v>8655.53951</v>
      </c>
      <c r="D14" s="327">
        <f>D15</f>
        <v>906.38698</v>
      </c>
      <c r="E14" s="351">
        <f>E15</f>
        <v>619.2929899999999</v>
      </c>
      <c r="F14" s="251">
        <f t="shared" si="1"/>
        <v>10.471756023443996</v>
      </c>
      <c r="G14" s="20">
        <f t="shared" si="0"/>
        <v>-7749.15253</v>
      </c>
    </row>
    <row r="15" spans="1:7" ht="12.75" customHeight="1">
      <c r="A15" s="538" t="s">
        <v>360</v>
      </c>
      <c r="B15" s="4" t="s">
        <v>361</v>
      </c>
      <c r="C15" s="660">
        <f>C16+C17+C18+C19</f>
        <v>8655.53951</v>
      </c>
      <c r="D15" s="660">
        <f>D16+D17+D18+D19</f>
        <v>906.38698</v>
      </c>
      <c r="E15" s="341">
        <f>E16+E17+E18+E19</f>
        <v>619.2929899999999</v>
      </c>
      <c r="F15" s="505">
        <f t="shared" si="1"/>
        <v>10.471756023443996</v>
      </c>
      <c r="G15" s="506">
        <f t="shared" si="0"/>
        <v>-7749.15253</v>
      </c>
    </row>
    <row r="16" spans="1:7" s="77" customFormat="1" ht="12.75" customHeight="1">
      <c r="A16" s="610" t="s">
        <v>362</v>
      </c>
      <c r="B16" s="611" t="s">
        <v>366</v>
      </c>
      <c r="C16" s="664">
        <v>3138.72473</v>
      </c>
      <c r="D16" s="664">
        <v>395.82434</v>
      </c>
      <c r="E16" s="340">
        <v>247.4994</v>
      </c>
      <c r="F16" s="50">
        <f t="shared" si="1"/>
        <v>12.610992490571164</v>
      </c>
      <c r="G16" s="612">
        <f t="shared" si="0"/>
        <v>-2742.90039</v>
      </c>
    </row>
    <row r="17" spans="1:7" s="77" customFormat="1" ht="12" customHeight="1">
      <c r="A17" s="610" t="s">
        <v>363</v>
      </c>
      <c r="B17" s="611" t="s">
        <v>367</v>
      </c>
      <c r="C17" s="664">
        <v>21.99173</v>
      </c>
      <c r="D17" s="664">
        <v>2.95562</v>
      </c>
      <c r="E17" s="340">
        <v>1.58821</v>
      </c>
      <c r="F17" s="50">
        <f t="shared" si="1"/>
        <v>13.439688464709235</v>
      </c>
      <c r="G17" s="612">
        <f t="shared" si="0"/>
        <v>-19.03611</v>
      </c>
    </row>
    <row r="18" spans="1:7" s="77" customFormat="1" ht="10.5" customHeight="1">
      <c r="A18" s="610" t="s">
        <v>364</v>
      </c>
      <c r="B18" s="611" t="s">
        <v>368</v>
      </c>
      <c r="C18" s="664">
        <v>6078.47537</v>
      </c>
      <c r="D18" s="664">
        <v>576.10522</v>
      </c>
      <c r="E18" s="340">
        <v>428.69735</v>
      </c>
      <c r="F18" s="50">
        <f t="shared" si="1"/>
        <v>9.47779146796148</v>
      </c>
      <c r="G18" s="612">
        <f t="shared" si="0"/>
        <v>-5502.37015</v>
      </c>
    </row>
    <row r="19" spans="1:7" s="77" customFormat="1" ht="12" customHeight="1" thickBot="1">
      <c r="A19" s="613" t="s">
        <v>365</v>
      </c>
      <c r="B19" s="614" t="s">
        <v>369</v>
      </c>
      <c r="C19" s="528">
        <v>-583.65232</v>
      </c>
      <c r="D19" s="528">
        <v>-68.4982</v>
      </c>
      <c r="E19" s="529">
        <v>-58.49197</v>
      </c>
      <c r="F19" s="615">
        <f t="shared" si="1"/>
        <v>11.736130852696688</v>
      </c>
      <c r="G19" s="616">
        <f t="shared" si="0"/>
        <v>515.15412</v>
      </c>
    </row>
    <row r="20" spans="1:7" s="47" customFormat="1" ht="12.75" thickBot="1">
      <c r="A20" s="127" t="s">
        <v>16</v>
      </c>
      <c r="B20" s="514" t="s">
        <v>17</v>
      </c>
      <c r="C20" s="329">
        <f>C21+C25+C27+C29+C28+C26</f>
        <v>19685.705</v>
      </c>
      <c r="D20" s="329">
        <f>D21+D25+D27+D29+D28+D26</f>
        <v>766.1291900000001</v>
      </c>
      <c r="E20" s="329">
        <f>E21+E25+E27+E29+E28+E26</f>
        <v>783.5218400000001</v>
      </c>
      <c r="F20" s="98">
        <f>D20/C20*100</f>
        <v>3.8918046877162897</v>
      </c>
      <c r="G20" s="20">
        <f t="shared" si="0"/>
        <v>-18919.575810000002</v>
      </c>
    </row>
    <row r="21" spans="1:7" s="9" customFormat="1" ht="15.75" customHeight="1">
      <c r="A21" s="92" t="s">
        <v>198</v>
      </c>
      <c r="B21" s="617" t="s">
        <v>195</v>
      </c>
      <c r="C21" s="660">
        <f>C22+C23+C24</f>
        <v>13821</v>
      </c>
      <c r="D21" s="660">
        <f>D22+D23+D24</f>
        <v>401.60593</v>
      </c>
      <c r="E21" s="660">
        <f>E22+E23+E24</f>
        <v>414.92515000000003</v>
      </c>
      <c r="F21" s="55">
        <f t="shared" si="1"/>
        <v>2.9057660806019827</v>
      </c>
      <c r="G21" s="506">
        <f t="shared" si="0"/>
        <v>-13419.39407</v>
      </c>
    </row>
    <row r="22" spans="1:7" s="47" customFormat="1" ht="15" customHeight="1">
      <c r="A22" s="542" t="s">
        <v>371</v>
      </c>
      <c r="B22" s="174" t="s">
        <v>196</v>
      </c>
      <c r="C22" s="664">
        <v>7308</v>
      </c>
      <c r="D22" s="664">
        <v>284.96779</v>
      </c>
      <c r="E22" s="340">
        <v>213.38756</v>
      </c>
      <c r="F22" s="52">
        <f t="shared" si="1"/>
        <v>3.8993950465243565</v>
      </c>
      <c r="G22" s="89">
        <f t="shared" si="0"/>
        <v>-7023.03221</v>
      </c>
    </row>
    <row r="23" spans="1:7" s="47" customFormat="1" ht="24">
      <c r="A23" s="541" t="s">
        <v>372</v>
      </c>
      <c r="B23" s="174" t="s">
        <v>418</v>
      </c>
      <c r="C23" s="664">
        <v>6513</v>
      </c>
      <c r="D23" s="664">
        <v>116.59577</v>
      </c>
      <c r="E23" s="340">
        <v>201.53759</v>
      </c>
      <c r="F23" s="52">
        <f t="shared" si="1"/>
        <v>1.7902006755719333</v>
      </c>
      <c r="G23" s="89">
        <f t="shared" si="0"/>
        <v>-6396.40423</v>
      </c>
    </row>
    <row r="24" spans="1:7" s="47" customFormat="1" ht="36" customHeight="1">
      <c r="A24" s="541" t="s">
        <v>373</v>
      </c>
      <c r="B24" s="49" t="s">
        <v>476</v>
      </c>
      <c r="C24" s="664"/>
      <c r="D24" s="664">
        <v>0.04237</v>
      </c>
      <c r="E24" s="340"/>
      <c r="F24" s="52" t="e">
        <f t="shared" si="1"/>
        <v>#DIV/0!</v>
      </c>
      <c r="G24" s="89">
        <f t="shared" si="0"/>
        <v>0.04237</v>
      </c>
    </row>
    <row r="25" spans="1:7" ht="12.75" customHeight="1">
      <c r="A25" s="619" t="s">
        <v>18</v>
      </c>
      <c r="B25" s="27" t="s">
        <v>515</v>
      </c>
      <c r="C25" s="322">
        <v>1323</v>
      </c>
      <c r="D25" s="322">
        <v>166.85415</v>
      </c>
      <c r="E25" s="344">
        <v>228.76869</v>
      </c>
      <c r="F25" s="52">
        <f t="shared" si="1"/>
        <v>12.611802721088436</v>
      </c>
      <c r="G25" s="89">
        <v>-4355.510410000003</v>
      </c>
    </row>
    <row r="26" spans="1:7" ht="24">
      <c r="A26" s="541" t="s">
        <v>374</v>
      </c>
      <c r="B26" s="54" t="s">
        <v>375</v>
      </c>
      <c r="C26" s="663"/>
      <c r="D26" s="663"/>
      <c r="E26" s="337"/>
      <c r="F26" s="52">
        <v>0</v>
      </c>
      <c r="G26" s="89">
        <f aca="true" t="shared" si="2" ref="G26:G38">D26-C26</f>
        <v>0</v>
      </c>
    </row>
    <row r="27" spans="1:7" ht="12" customHeight="1">
      <c r="A27" s="13" t="s">
        <v>21</v>
      </c>
      <c r="B27" s="13" t="s">
        <v>22</v>
      </c>
      <c r="C27" s="328">
        <v>3715.705</v>
      </c>
      <c r="D27" s="328">
        <v>103.64309</v>
      </c>
      <c r="E27" s="342">
        <v>49.561</v>
      </c>
      <c r="F27" s="52">
        <f t="shared" si="1"/>
        <v>2.789325040604677</v>
      </c>
      <c r="G27" s="89">
        <f t="shared" si="2"/>
        <v>-3612.06191</v>
      </c>
    </row>
    <row r="28" spans="1:7" s="77" customFormat="1" ht="12">
      <c r="A28" s="68" t="s">
        <v>376</v>
      </c>
      <c r="B28" s="68" t="s">
        <v>377</v>
      </c>
      <c r="C28" s="618"/>
      <c r="D28" s="618"/>
      <c r="E28" s="352"/>
      <c r="F28" s="50" t="e">
        <f t="shared" si="1"/>
        <v>#DIV/0!</v>
      </c>
      <c r="G28" s="612">
        <f t="shared" si="2"/>
        <v>0</v>
      </c>
    </row>
    <row r="29" spans="1:7" ht="12.75" thickBot="1">
      <c r="A29" s="34" t="s">
        <v>302</v>
      </c>
      <c r="B29" s="34" t="s">
        <v>303</v>
      </c>
      <c r="C29" s="322">
        <v>826</v>
      </c>
      <c r="D29" s="322">
        <v>94.02602</v>
      </c>
      <c r="E29" s="339">
        <v>90.267</v>
      </c>
      <c r="F29" s="39">
        <f t="shared" si="1"/>
        <v>11.383295399515738</v>
      </c>
      <c r="G29" s="507">
        <f t="shared" si="2"/>
        <v>-731.97398</v>
      </c>
    </row>
    <row r="30" spans="1:7" ht="12.75" thickBot="1">
      <c r="A30" s="72" t="s">
        <v>23</v>
      </c>
      <c r="B30" s="367" t="s">
        <v>24</v>
      </c>
      <c r="C30" s="245">
        <f>C31+C32</f>
        <v>8083.606</v>
      </c>
      <c r="D30" s="605">
        <f>D31+D32</f>
        <v>427.34054000000003</v>
      </c>
      <c r="E30" s="245">
        <f>E31+E32</f>
        <v>274.03743</v>
      </c>
      <c r="F30" s="630">
        <f t="shared" si="1"/>
        <v>5.286508768487727</v>
      </c>
      <c r="G30" s="20">
        <f t="shared" si="2"/>
        <v>-7656.26546</v>
      </c>
    </row>
    <row r="31" spans="1:7" ht="12">
      <c r="A31" s="34" t="s">
        <v>378</v>
      </c>
      <c r="B31" s="92" t="s">
        <v>26</v>
      </c>
      <c r="C31" s="321">
        <v>965.322</v>
      </c>
      <c r="D31" s="319">
        <v>27.96305</v>
      </c>
      <c r="E31" s="343">
        <v>12.6638</v>
      </c>
      <c r="F31" s="545">
        <f>D31/C31*100</f>
        <v>2.8967588017262633</v>
      </c>
      <c r="G31" s="508">
        <f t="shared" si="2"/>
        <v>-937.35895</v>
      </c>
    </row>
    <row r="32" spans="1:7" ht="12.75" thickBot="1">
      <c r="A32" s="27" t="s">
        <v>29</v>
      </c>
      <c r="B32" s="27" t="s">
        <v>30</v>
      </c>
      <c r="C32" s="322">
        <v>7118.284</v>
      </c>
      <c r="D32" s="659">
        <v>399.37749</v>
      </c>
      <c r="E32" s="344">
        <v>261.37363</v>
      </c>
      <c r="F32" s="531">
        <f t="shared" si="1"/>
        <v>5.610586624529171</v>
      </c>
      <c r="G32" s="546">
        <f t="shared" si="2"/>
        <v>-6718.90651</v>
      </c>
    </row>
    <row r="33" spans="1:7" ht="12.75" thickBot="1">
      <c r="A33" s="72" t="s">
        <v>31</v>
      </c>
      <c r="B33" s="302" t="s">
        <v>32</v>
      </c>
      <c r="C33" s="245">
        <f>C34+C36+C38+C37</f>
        <v>2870.55</v>
      </c>
      <c r="D33" s="245">
        <f>D34+D36+D38+D37</f>
        <v>174.38551999999999</v>
      </c>
      <c r="E33" s="245">
        <f>E34+E36+E38+E37</f>
        <v>107.20196999999999</v>
      </c>
      <c r="F33" s="98">
        <f t="shared" si="1"/>
        <v>6.074986326662137</v>
      </c>
      <c r="G33" s="20">
        <f t="shared" si="2"/>
        <v>-2696.1644800000004</v>
      </c>
    </row>
    <row r="34" spans="1:7" ht="12">
      <c r="A34" s="34" t="s">
        <v>33</v>
      </c>
      <c r="B34" s="34" t="s">
        <v>514</v>
      </c>
      <c r="C34" s="321">
        <f>C35</f>
        <v>1240</v>
      </c>
      <c r="D34" s="321">
        <f>D35</f>
        <v>79.24802</v>
      </c>
      <c r="E34" s="338">
        <f>E35</f>
        <v>53.13697</v>
      </c>
      <c r="F34" s="55">
        <f t="shared" si="1"/>
        <v>6.390969354838709</v>
      </c>
      <c r="G34" s="533">
        <f t="shared" si="2"/>
        <v>-1160.75198</v>
      </c>
    </row>
    <row r="35" spans="1:7" ht="12">
      <c r="A35" s="27" t="s">
        <v>36</v>
      </c>
      <c r="B35" s="58" t="s">
        <v>37</v>
      </c>
      <c r="C35" s="328">
        <v>1240</v>
      </c>
      <c r="D35" s="659">
        <v>79.24802</v>
      </c>
      <c r="E35" s="344">
        <v>53.13697</v>
      </c>
      <c r="F35" s="52">
        <f t="shared" si="1"/>
        <v>6.390969354838709</v>
      </c>
      <c r="G35" s="89">
        <f t="shared" si="2"/>
        <v>-1160.75198</v>
      </c>
    </row>
    <row r="36" spans="1:7" ht="12">
      <c r="A36" s="27" t="s">
        <v>38</v>
      </c>
      <c r="B36" s="27" t="s">
        <v>39</v>
      </c>
      <c r="C36" s="322">
        <v>100.55</v>
      </c>
      <c r="D36" s="328">
        <v>4.6</v>
      </c>
      <c r="E36" s="342">
        <v>5.9</v>
      </c>
      <c r="F36" s="52">
        <f t="shared" si="1"/>
        <v>4.574838388861263</v>
      </c>
      <c r="G36" s="89">
        <f t="shared" si="2"/>
        <v>-95.95</v>
      </c>
    </row>
    <row r="37" spans="1:7" ht="24">
      <c r="A37" s="608" t="s">
        <v>489</v>
      </c>
      <c r="B37" s="661" t="s">
        <v>490</v>
      </c>
      <c r="C37" s="322">
        <v>0</v>
      </c>
      <c r="D37" s="322">
        <v>12</v>
      </c>
      <c r="E37" s="339">
        <v>6</v>
      </c>
      <c r="F37" s="52" t="e">
        <f t="shared" si="1"/>
        <v>#DIV/0!</v>
      </c>
      <c r="G37" s="89">
        <f t="shared" si="2"/>
        <v>12</v>
      </c>
    </row>
    <row r="38" spans="1:7" ht="12.75" thickBot="1">
      <c r="A38" s="467" t="s">
        <v>494</v>
      </c>
      <c r="B38" s="607" t="s">
        <v>491</v>
      </c>
      <c r="C38" s="322">
        <v>1530</v>
      </c>
      <c r="D38" s="322">
        <v>78.5375</v>
      </c>
      <c r="E38" s="353">
        <v>42.165</v>
      </c>
      <c r="F38" s="39">
        <f t="shared" si="1"/>
        <v>5.133169934640523</v>
      </c>
      <c r="G38" s="510">
        <f t="shared" si="2"/>
        <v>-1451.4625</v>
      </c>
    </row>
    <row r="39" spans="1:7" ht="13.5" customHeight="1">
      <c r="A39" s="705" t="s">
        <v>40</v>
      </c>
      <c r="B39" s="519" t="s">
        <v>41</v>
      </c>
      <c r="C39" s="521"/>
      <c r="D39" s="522"/>
      <c r="E39" s="523"/>
      <c r="F39" s="695">
        <v>0</v>
      </c>
      <c r="G39" s="697">
        <v>-79.73655000000008</v>
      </c>
    </row>
    <row r="40" spans="1:7" ht="13.5" customHeight="1" thickBot="1">
      <c r="A40" s="706"/>
      <c r="B40" s="524" t="s">
        <v>42</v>
      </c>
      <c r="C40" s="318"/>
      <c r="D40" s="525"/>
      <c r="E40" s="526"/>
      <c r="F40" s="696"/>
      <c r="G40" s="698"/>
    </row>
    <row r="41" spans="1:7" ht="24.75" thickBot="1">
      <c r="A41" s="609" t="s">
        <v>63</v>
      </c>
      <c r="B41" s="313" t="s">
        <v>203</v>
      </c>
      <c r="C41" s="305">
        <f>C43+C54+C55+C53</f>
        <v>14644.54217</v>
      </c>
      <c r="D41" s="305">
        <f>D43+D54+D55+D53</f>
        <v>449.9834200000001</v>
      </c>
      <c r="E41" s="305">
        <f>E43+E54+E55+E53</f>
        <v>71.59366</v>
      </c>
      <c r="F41" s="73">
        <f t="shared" si="1"/>
        <v>3.072703910961527</v>
      </c>
      <c r="G41" s="20">
        <f>D41-C41</f>
        <v>-14194.55875</v>
      </c>
    </row>
    <row r="42" spans="2:7" ht="0.75" customHeight="1" thickBot="1">
      <c r="B42" s="74"/>
      <c r="C42" s="443"/>
      <c r="D42" s="473" t="e">
        <f>D44+D51+D53+D46+#REF!+#REF!</f>
        <v>#REF!</v>
      </c>
      <c r="E42" s="356" t="e">
        <f>E44+E51+E53+E46+#REF!</f>
        <v>#REF!</v>
      </c>
      <c r="F42" s="73" t="e">
        <f t="shared" si="1"/>
        <v>#REF!</v>
      </c>
      <c r="G42" s="20" t="e">
        <f>D42-C42</f>
        <v>#REF!</v>
      </c>
    </row>
    <row r="43" spans="1:7" s="478" customFormat="1" ht="45" customHeight="1">
      <c r="A43" s="631" t="s">
        <v>523</v>
      </c>
      <c r="B43" s="632" t="s">
        <v>524</v>
      </c>
      <c r="C43" s="349">
        <f>C44+C47+C49</f>
        <v>14041.095800000001</v>
      </c>
      <c r="D43" s="660">
        <f>D44+D47+D49</f>
        <v>338.31819</v>
      </c>
      <c r="E43" s="660">
        <f>E44+E47+E49</f>
        <v>45.061989999999994</v>
      </c>
      <c r="F43" s="505">
        <f t="shared" si="1"/>
        <v>2.4094856613683957</v>
      </c>
      <c r="G43" s="533">
        <f>D43-C43</f>
        <v>-13702.777610000001</v>
      </c>
    </row>
    <row r="44" spans="1:7" s="478" customFormat="1" ht="26.25" customHeight="1">
      <c r="A44" s="608" t="s">
        <v>525</v>
      </c>
      <c r="B44" s="666" t="s">
        <v>526</v>
      </c>
      <c r="C44" s="337">
        <f>C45</f>
        <v>4305.6</v>
      </c>
      <c r="D44" s="663">
        <f>D45</f>
        <v>273.36003</v>
      </c>
      <c r="E44" s="663">
        <f>E45</f>
        <v>40.58951</v>
      </c>
      <c r="F44" s="52">
        <f t="shared" si="1"/>
        <v>6.348941610925306</v>
      </c>
      <c r="G44" s="89">
        <f>D44-C44</f>
        <v>-4032.2399700000005</v>
      </c>
    </row>
    <row r="45" spans="1:7" s="478" customFormat="1" ht="11.25" customHeight="1">
      <c r="A45" s="707" t="s">
        <v>486</v>
      </c>
      <c r="B45" s="709" t="s">
        <v>526</v>
      </c>
      <c r="C45" s="712">
        <v>4305.6</v>
      </c>
      <c r="D45" s="703">
        <v>273.36003</v>
      </c>
      <c r="E45" s="703">
        <v>40.58951</v>
      </c>
      <c r="F45" s="683">
        <f t="shared" si="1"/>
        <v>6.348941610925306</v>
      </c>
      <c r="G45" s="687">
        <f>D45-C45</f>
        <v>-4032.2399700000005</v>
      </c>
    </row>
    <row r="46" spans="1:7" s="478" customFormat="1" ht="12.75" customHeight="1">
      <c r="A46" s="708"/>
      <c r="B46" s="709"/>
      <c r="C46" s="712"/>
      <c r="D46" s="704"/>
      <c r="E46" s="704"/>
      <c r="F46" s="685"/>
      <c r="G46" s="688"/>
    </row>
    <row r="47" spans="1:7" s="478" customFormat="1" ht="27.75" customHeight="1">
      <c r="A47" s="635" t="s">
        <v>527</v>
      </c>
      <c r="B47" s="661" t="s">
        <v>528</v>
      </c>
      <c r="C47" s="337">
        <f>C48</f>
        <v>9318.3678</v>
      </c>
      <c r="D47" s="663">
        <f>D48</f>
        <v>58.41548</v>
      </c>
      <c r="E47" s="659">
        <f>E48</f>
        <v>0</v>
      </c>
      <c r="F47" s="456">
        <f>F48</f>
        <v>0.6268853221269073</v>
      </c>
      <c r="G47" s="658">
        <f>D47-C47</f>
        <v>-9259.95232</v>
      </c>
    </row>
    <row r="48" spans="1:7" s="478" customFormat="1" ht="22.5" customHeight="1">
      <c r="A48" s="636" t="s">
        <v>529</v>
      </c>
      <c r="B48" s="661" t="s">
        <v>528</v>
      </c>
      <c r="C48" s="337">
        <v>9318.3678</v>
      </c>
      <c r="D48" s="663">
        <v>58.41548</v>
      </c>
      <c r="E48" s="663"/>
      <c r="F48" s="456">
        <f>D48/C48*100</f>
        <v>0.6268853221269073</v>
      </c>
      <c r="G48" s="658">
        <f>D48-C48</f>
        <v>-9259.95232</v>
      </c>
    </row>
    <row r="49" spans="1:8" s="478" customFormat="1" ht="21" customHeight="1">
      <c r="A49" s="707" t="s">
        <v>68</v>
      </c>
      <c r="B49" s="714" t="s">
        <v>530</v>
      </c>
      <c r="C49" s="712">
        <f>C51</f>
        <v>417.128</v>
      </c>
      <c r="D49" s="699">
        <f>D51</f>
        <v>6.54268</v>
      </c>
      <c r="E49" s="703">
        <f>E51</f>
        <v>4.47248</v>
      </c>
      <c r="F49" s="700">
        <f>F51</f>
        <v>1.5685065495483403</v>
      </c>
      <c r="G49" s="701">
        <f>D49-C49</f>
        <v>-410.58531999999997</v>
      </c>
      <c r="H49" s="637"/>
    </row>
    <row r="50" spans="1:8" s="478" customFormat="1" ht="25.5" customHeight="1">
      <c r="A50" s="708"/>
      <c r="B50" s="714"/>
      <c r="C50" s="712"/>
      <c r="D50" s="699"/>
      <c r="E50" s="704"/>
      <c r="F50" s="700"/>
      <c r="G50" s="702"/>
      <c r="H50" s="460"/>
    </row>
    <row r="51" spans="1:7" s="460" customFormat="1" ht="11.25" customHeight="1">
      <c r="A51" s="707" t="s">
        <v>72</v>
      </c>
      <c r="B51" s="714" t="s">
        <v>531</v>
      </c>
      <c r="C51" s="712">
        <v>417.128</v>
      </c>
      <c r="D51" s="717">
        <v>6.54268</v>
      </c>
      <c r="E51" s="703">
        <v>4.47248</v>
      </c>
      <c r="F51" s="700">
        <f>D51/C51*100</f>
        <v>1.5685065495483403</v>
      </c>
      <c r="G51" s="719">
        <f>G49</f>
        <v>-410.58531999999997</v>
      </c>
    </row>
    <row r="52" spans="1:7" s="460" customFormat="1" ht="23.25" customHeight="1">
      <c r="A52" s="713"/>
      <c r="B52" s="715"/>
      <c r="C52" s="693"/>
      <c r="D52" s="703"/>
      <c r="E52" s="704"/>
      <c r="F52" s="718"/>
      <c r="G52" s="701"/>
    </row>
    <row r="53" spans="1:7" s="77" customFormat="1" ht="24" customHeight="1">
      <c r="A53" s="619" t="s">
        <v>536</v>
      </c>
      <c r="B53" s="620" t="s">
        <v>535</v>
      </c>
      <c r="C53" s="659">
        <v>11.75137</v>
      </c>
      <c r="D53" s="528">
        <v>4.55405</v>
      </c>
      <c r="E53" s="659">
        <v>2.00655</v>
      </c>
      <c r="F53" s="39">
        <f t="shared" si="1"/>
        <v>38.753353864272846</v>
      </c>
      <c r="G53" s="61">
        <f aca="true" t="shared" si="3" ref="G53:G64">D53-C53</f>
        <v>-7.1973199999999995</v>
      </c>
    </row>
    <row r="54" spans="1:7" s="77" customFormat="1" ht="24" customHeight="1" thickBot="1">
      <c r="A54" s="641" t="s">
        <v>537</v>
      </c>
      <c r="B54" s="642" t="s">
        <v>498</v>
      </c>
      <c r="C54" s="550">
        <v>340.421</v>
      </c>
      <c r="D54" s="627">
        <v>81.09676</v>
      </c>
      <c r="E54" s="550"/>
      <c r="F54" s="39">
        <f t="shared" si="1"/>
        <v>23.82249038690328</v>
      </c>
      <c r="G54" s="61">
        <f t="shared" si="3"/>
        <v>-259.32424</v>
      </c>
    </row>
    <row r="55" spans="1:7" s="47" customFormat="1" ht="15" customHeight="1" thickBot="1">
      <c r="A55" s="72" t="s">
        <v>533</v>
      </c>
      <c r="B55" s="640" t="s">
        <v>532</v>
      </c>
      <c r="C55" s="245">
        <f>C56</f>
        <v>251.274</v>
      </c>
      <c r="D55" s="245">
        <f>D56</f>
        <v>26.01442</v>
      </c>
      <c r="E55" s="245">
        <f>E56</f>
        <v>24.52512</v>
      </c>
      <c r="F55" s="73">
        <f t="shared" si="1"/>
        <v>10.35300906580068</v>
      </c>
      <c r="G55" s="20">
        <f>D55-C55</f>
        <v>-225.25958</v>
      </c>
    </row>
    <row r="56" spans="1:7" s="77" customFormat="1" ht="15" customHeight="1" thickBot="1">
      <c r="A56" s="638" t="s">
        <v>534</v>
      </c>
      <c r="B56" s="535" t="s">
        <v>414</v>
      </c>
      <c r="C56" s="319">
        <v>251.274</v>
      </c>
      <c r="D56" s="626">
        <v>26.01442</v>
      </c>
      <c r="E56" s="639">
        <v>24.52512</v>
      </c>
      <c r="F56" s="63">
        <f t="shared" si="1"/>
        <v>10.35300906580068</v>
      </c>
      <c r="G56" s="546">
        <f t="shared" si="3"/>
        <v>-225.25958</v>
      </c>
    </row>
    <row r="57" spans="1:7" s="77" customFormat="1" ht="15" customHeight="1" thickBot="1">
      <c r="A57" s="72" t="s">
        <v>79</v>
      </c>
      <c r="B57" s="302" t="s">
        <v>80</v>
      </c>
      <c r="C57" s="530">
        <f>C58</f>
        <v>184.476</v>
      </c>
      <c r="D57" s="530">
        <f>+D58</f>
        <v>4.10701</v>
      </c>
      <c r="E57" s="530">
        <f>E59+E61+E63+E58</f>
        <v>5.54203</v>
      </c>
      <c r="F57" s="73">
        <f t="shared" si="1"/>
        <v>2.2263112816843385</v>
      </c>
      <c r="G57" s="20">
        <f t="shared" si="3"/>
        <v>-180.36899</v>
      </c>
    </row>
    <row r="58" spans="1:7" s="77" customFormat="1" ht="13.5" customHeight="1">
      <c r="A58" s="34" t="s">
        <v>379</v>
      </c>
      <c r="B58" s="34" t="s">
        <v>516</v>
      </c>
      <c r="C58" s="321">
        <f>C59+C60+C61+C62+C63+C64</f>
        <v>184.476</v>
      </c>
      <c r="D58" s="330">
        <f>D59+D60+D61+D62+D63+D64</f>
        <v>4.10701</v>
      </c>
      <c r="E58" s="346">
        <v>0.07629</v>
      </c>
      <c r="F58" s="545">
        <f t="shared" si="1"/>
        <v>2.2263112816843385</v>
      </c>
      <c r="G58" s="508">
        <f t="shared" si="3"/>
        <v>-180.36899</v>
      </c>
    </row>
    <row r="59" spans="1:7" s="77" customFormat="1" ht="15" customHeight="1">
      <c r="A59" s="527" t="s">
        <v>380</v>
      </c>
      <c r="B59" s="536" t="s">
        <v>382</v>
      </c>
      <c r="C59" s="663">
        <v>80.34</v>
      </c>
      <c r="D59" s="664">
        <v>0.76212</v>
      </c>
      <c r="E59" s="340">
        <v>0.28412</v>
      </c>
      <c r="F59" s="55">
        <f t="shared" si="1"/>
        <v>0.9486183719193427</v>
      </c>
      <c r="G59" s="56">
        <f t="shared" si="3"/>
        <v>-79.57788000000001</v>
      </c>
    </row>
    <row r="60" spans="1:7" s="77" customFormat="1" ht="12" customHeight="1">
      <c r="A60" s="27" t="s">
        <v>393</v>
      </c>
      <c r="B60" s="54" t="s">
        <v>394</v>
      </c>
      <c r="C60" s="663"/>
      <c r="D60" s="664"/>
      <c r="E60" s="340"/>
      <c r="F60" s="52">
        <v>0</v>
      </c>
      <c r="G60" s="89">
        <f t="shared" si="3"/>
        <v>0</v>
      </c>
    </row>
    <row r="61" spans="1:7" s="77" customFormat="1" ht="14.25" customHeight="1">
      <c r="A61" s="27" t="s">
        <v>381</v>
      </c>
      <c r="B61" s="48" t="s">
        <v>383</v>
      </c>
      <c r="C61" s="663">
        <v>104.136</v>
      </c>
      <c r="D61" s="664">
        <v>3.34489</v>
      </c>
      <c r="E61" s="340">
        <v>5.18162</v>
      </c>
      <c r="F61" s="52">
        <f t="shared" si="1"/>
        <v>3.2120400245832377</v>
      </c>
      <c r="G61" s="89">
        <f t="shared" si="3"/>
        <v>-100.79110999999999</v>
      </c>
    </row>
    <row r="62" spans="1:7" s="77" customFormat="1" ht="12.75" customHeight="1">
      <c r="A62" s="48" t="s">
        <v>386</v>
      </c>
      <c r="B62" s="48" t="s">
        <v>387</v>
      </c>
      <c r="C62" s="663"/>
      <c r="D62" s="664"/>
      <c r="E62" s="340"/>
      <c r="F62" s="52">
        <v>0</v>
      </c>
      <c r="G62" s="89">
        <f t="shared" si="3"/>
        <v>0</v>
      </c>
    </row>
    <row r="63" spans="1:7" s="77" customFormat="1" ht="22.5" customHeight="1">
      <c r="A63" s="541" t="s">
        <v>395</v>
      </c>
      <c r="B63" s="536" t="s">
        <v>388</v>
      </c>
      <c r="C63" s="663"/>
      <c r="D63" s="664"/>
      <c r="E63" s="340"/>
      <c r="F63" s="52" t="e">
        <f t="shared" si="1"/>
        <v>#DIV/0!</v>
      </c>
      <c r="G63" s="89">
        <f t="shared" si="3"/>
        <v>0</v>
      </c>
    </row>
    <row r="64" spans="1:7" s="460" customFormat="1" ht="13.5" customHeight="1" thickBot="1">
      <c r="A64" s="425" t="s">
        <v>487</v>
      </c>
      <c r="B64" s="459" t="s">
        <v>488</v>
      </c>
      <c r="C64" s="663"/>
      <c r="D64" s="663"/>
      <c r="E64" s="461"/>
      <c r="F64" s="531">
        <v>0</v>
      </c>
      <c r="G64" s="510">
        <f t="shared" si="3"/>
        <v>0</v>
      </c>
    </row>
    <row r="65" spans="1:7" s="77" customFormat="1" ht="13.5" customHeight="1" thickBot="1">
      <c r="A65" s="532" t="s">
        <v>501</v>
      </c>
      <c r="B65" s="306" t="s">
        <v>94</v>
      </c>
      <c r="C65" s="327">
        <f>C66+C67+C68</f>
        <v>239</v>
      </c>
      <c r="D65" s="327">
        <f>D66+D67+D68</f>
        <v>4.73688</v>
      </c>
      <c r="E65" s="327">
        <f>E66+E67+E68</f>
        <v>0</v>
      </c>
      <c r="F65" s="73">
        <f t="shared" si="1"/>
        <v>1.9819581589958162</v>
      </c>
      <c r="G65" s="20">
        <f>D65-C65</f>
        <v>-234.26312</v>
      </c>
    </row>
    <row r="66" spans="1:7" s="77" customFormat="1" ht="26.25" customHeight="1">
      <c r="A66" s="646" t="s">
        <v>502</v>
      </c>
      <c r="B66" s="655" t="s">
        <v>503</v>
      </c>
      <c r="C66" s="650"/>
      <c r="D66" s="650"/>
      <c r="E66" s="653"/>
      <c r="F66" s="505" t="e">
        <f t="shared" si="1"/>
        <v>#DIV/0!</v>
      </c>
      <c r="G66" s="508">
        <v>0</v>
      </c>
    </row>
    <row r="67" spans="1:7" s="77" customFormat="1" ht="24" customHeight="1">
      <c r="A67" s="541" t="s">
        <v>505</v>
      </c>
      <c r="B67" s="656" t="s">
        <v>503</v>
      </c>
      <c r="C67" s="395"/>
      <c r="D67" s="663"/>
      <c r="E67" s="337"/>
      <c r="F67" s="52" t="e">
        <f t="shared" si="1"/>
        <v>#DIV/0!</v>
      </c>
      <c r="G67" s="89">
        <f aca="true" t="shared" si="4" ref="G67:G131">D67-C67</f>
        <v>0</v>
      </c>
    </row>
    <row r="68" spans="1:7" ht="24.75" customHeight="1" thickBot="1">
      <c r="A68" s="647" t="s">
        <v>506</v>
      </c>
      <c r="B68" s="657" t="s">
        <v>504</v>
      </c>
      <c r="C68" s="651">
        <v>239</v>
      </c>
      <c r="D68" s="652">
        <v>4.73688</v>
      </c>
      <c r="E68" s="654"/>
      <c r="F68" s="531">
        <f t="shared" si="1"/>
        <v>1.9819581589958162</v>
      </c>
      <c r="G68" s="510">
        <f t="shared" si="4"/>
        <v>-234.26312</v>
      </c>
    </row>
    <row r="69" spans="1:7" ht="12.75" thickBot="1">
      <c r="A69" s="72" t="s">
        <v>95</v>
      </c>
      <c r="B69" s="302" t="s">
        <v>96</v>
      </c>
      <c r="C69" s="305">
        <f>C86+C90+C80+C77+C79+C88+C89+C87+C85+C78+C92+C71+C72+C81+C70+C73</f>
        <v>998</v>
      </c>
      <c r="D69" s="305">
        <f>D86+D90+D80+D77+D79+D88+D89+D87+D85+D78+D92+D71+D72+D81+D70+D73</f>
        <v>21.53772</v>
      </c>
      <c r="E69" s="305">
        <f>E86+E90+E80+E77+E79+E88+E89+E87+E85+E78+E92+E71+E72+E81+E70</f>
        <v>16.0171</v>
      </c>
      <c r="F69" s="97">
        <f t="shared" si="1"/>
        <v>2.1580881763527056</v>
      </c>
      <c r="G69" s="99">
        <f t="shared" si="4"/>
        <v>-976.46228</v>
      </c>
    </row>
    <row r="70" spans="1:7" s="9" customFormat="1" ht="12.75" customHeight="1">
      <c r="A70" s="34" t="s">
        <v>279</v>
      </c>
      <c r="B70" s="34" t="s">
        <v>385</v>
      </c>
      <c r="C70" s="321">
        <v>150</v>
      </c>
      <c r="D70" s="321">
        <v>4.56934</v>
      </c>
      <c r="E70" s="338">
        <v>0.05</v>
      </c>
      <c r="F70" s="52">
        <f t="shared" si="1"/>
        <v>3.0462266666666666</v>
      </c>
      <c r="G70" s="56">
        <f>D70-C70</f>
        <v>-145.43066</v>
      </c>
    </row>
    <row r="71" spans="1:7" ht="12.75" customHeight="1">
      <c r="A71" s="48" t="s">
        <v>384</v>
      </c>
      <c r="B71" s="54" t="s">
        <v>385</v>
      </c>
      <c r="C71" s="663"/>
      <c r="D71" s="663"/>
      <c r="E71" s="337"/>
      <c r="F71" s="52" t="e">
        <f t="shared" si="1"/>
        <v>#DIV/0!</v>
      </c>
      <c r="G71" s="89">
        <f t="shared" si="4"/>
        <v>0</v>
      </c>
    </row>
    <row r="72" spans="1:7" ht="12.75" customHeight="1">
      <c r="A72" s="27" t="s">
        <v>99</v>
      </c>
      <c r="B72" s="27" t="s">
        <v>517</v>
      </c>
      <c r="C72" s="322"/>
      <c r="D72" s="322">
        <v>0</v>
      </c>
      <c r="E72" s="339"/>
      <c r="F72" s="39" t="e">
        <f>D72/C72*100</f>
        <v>#DIV/0!</v>
      </c>
      <c r="G72" s="61">
        <f>D72-C72</f>
        <v>0</v>
      </c>
    </row>
    <row r="73" spans="1:7" ht="24.75" customHeight="1">
      <c r="A73" s="621" t="s">
        <v>578</v>
      </c>
      <c r="B73" s="620" t="s">
        <v>579</v>
      </c>
      <c r="C73" s="322">
        <v>20</v>
      </c>
      <c r="D73" s="322"/>
      <c r="E73" s="339"/>
      <c r="F73" s="39">
        <f>D73/C73*100</f>
        <v>0</v>
      </c>
      <c r="G73" s="61">
        <f>D73-C73</f>
        <v>-20</v>
      </c>
    </row>
    <row r="74" spans="1:7" ht="12">
      <c r="A74" s="91" t="s">
        <v>396</v>
      </c>
      <c r="B74" s="91" t="s">
        <v>397</v>
      </c>
      <c r="C74" s="659"/>
      <c r="D74" s="659"/>
      <c r="E74" s="344"/>
      <c r="F74" s="52">
        <v>0</v>
      </c>
      <c r="G74" s="89">
        <f t="shared" si="4"/>
        <v>0</v>
      </c>
    </row>
    <row r="75" spans="2:7" ht="0.75" customHeight="1">
      <c r="B75" s="13"/>
      <c r="C75" s="321"/>
      <c r="D75" s="321"/>
      <c r="E75" s="338"/>
      <c r="F75" s="39">
        <v>0</v>
      </c>
      <c r="G75" s="61">
        <f t="shared" si="4"/>
        <v>0</v>
      </c>
    </row>
    <row r="76" spans="1:7" ht="22.5" customHeight="1">
      <c r="A76" s="621" t="s">
        <v>105</v>
      </c>
      <c r="B76" s="620" t="s">
        <v>518</v>
      </c>
      <c r="C76" s="322"/>
      <c r="D76" s="322"/>
      <c r="E76" s="339"/>
      <c r="F76" s="63" t="e">
        <f>D76/C76*100</f>
        <v>#DIV/0!</v>
      </c>
      <c r="G76" s="60">
        <f>D76-C76</f>
        <v>0</v>
      </c>
    </row>
    <row r="77" spans="1:7" ht="12" customHeight="1">
      <c r="A77" s="27" t="s">
        <v>226</v>
      </c>
      <c r="B77" s="58" t="s">
        <v>227</v>
      </c>
      <c r="C77" s="328"/>
      <c r="D77" s="663"/>
      <c r="E77" s="337"/>
      <c r="F77" s="52">
        <v>0</v>
      </c>
      <c r="G77" s="89">
        <f t="shared" si="4"/>
        <v>0</v>
      </c>
    </row>
    <row r="78" spans="1:7" ht="12">
      <c r="A78" s="27" t="s">
        <v>107</v>
      </c>
      <c r="B78" s="27" t="s">
        <v>519</v>
      </c>
      <c r="C78" s="322">
        <v>30</v>
      </c>
      <c r="D78" s="322">
        <v>0</v>
      </c>
      <c r="E78" s="339"/>
      <c r="F78" s="52">
        <f aca="true" t="shared" si="5" ref="F78:F124">D78/C78*100</f>
        <v>0</v>
      </c>
      <c r="G78" s="89">
        <f t="shared" si="4"/>
        <v>-30</v>
      </c>
    </row>
    <row r="79" spans="1:7" ht="15.75" customHeight="1">
      <c r="A79" s="27" t="s">
        <v>110</v>
      </c>
      <c r="B79" s="27" t="s">
        <v>111</v>
      </c>
      <c r="C79" s="322">
        <v>95</v>
      </c>
      <c r="D79" s="663">
        <v>3</v>
      </c>
      <c r="E79" s="337"/>
      <c r="F79" s="52">
        <f t="shared" si="5"/>
        <v>3.1578947368421053</v>
      </c>
      <c r="G79" s="89">
        <f t="shared" si="4"/>
        <v>-92</v>
      </c>
    </row>
    <row r="80" spans="1:7" ht="12.75" customHeight="1">
      <c r="A80" s="27" t="s">
        <v>112</v>
      </c>
      <c r="B80" s="27" t="s">
        <v>225</v>
      </c>
      <c r="C80" s="322"/>
      <c r="D80" s="659"/>
      <c r="E80" s="344"/>
      <c r="F80" s="52">
        <v>0</v>
      </c>
      <c r="G80" s="89">
        <f t="shared" si="4"/>
        <v>0</v>
      </c>
    </row>
    <row r="81" spans="1:7" ht="24">
      <c r="A81" s="621" t="s">
        <v>113</v>
      </c>
      <c r="B81" s="620" t="s">
        <v>520</v>
      </c>
      <c r="C81" s="322"/>
      <c r="D81" s="322">
        <v>0.5</v>
      </c>
      <c r="E81" s="339"/>
      <c r="F81" s="52" t="e">
        <f t="shared" si="5"/>
        <v>#DIV/0!</v>
      </c>
      <c r="G81" s="89">
        <f t="shared" si="4"/>
        <v>0.5</v>
      </c>
    </row>
    <row r="82" spans="3:7" ht="12.75" customHeight="1" hidden="1">
      <c r="C82" s="421"/>
      <c r="F82" s="52" t="e">
        <f t="shared" si="5"/>
        <v>#DIV/0!</v>
      </c>
      <c r="G82" s="89">
        <f t="shared" si="4"/>
        <v>0</v>
      </c>
    </row>
    <row r="83" spans="3:7" ht="12.75" customHeight="1" hidden="1">
      <c r="C83" s="421"/>
      <c r="F83" s="52" t="e">
        <f t="shared" si="5"/>
        <v>#DIV/0!</v>
      </c>
      <c r="G83" s="89">
        <f t="shared" si="4"/>
        <v>0</v>
      </c>
    </row>
    <row r="84" spans="3:7" ht="12.75" customHeight="1" hidden="1">
      <c r="C84" s="421"/>
      <c r="F84" s="52" t="e">
        <f t="shared" si="5"/>
        <v>#DIV/0!</v>
      </c>
      <c r="G84" s="89">
        <f t="shared" si="4"/>
        <v>0</v>
      </c>
    </row>
    <row r="85" spans="1:7" ht="15.75" customHeight="1">
      <c r="A85" s="48" t="s">
        <v>115</v>
      </c>
      <c r="B85" s="48" t="s">
        <v>403</v>
      </c>
      <c r="C85" s="663"/>
      <c r="D85" s="663"/>
      <c r="E85" s="456"/>
      <c r="F85" s="52">
        <v>0</v>
      </c>
      <c r="G85" s="89">
        <f t="shared" si="4"/>
        <v>0</v>
      </c>
    </row>
    <row r="86" spans="1:7" ht="12.75" customHeight="1" hidden="1">
      <c r="A86" s="13"/>
      <c r="B86" s="13" t="s">
        <v>117</v>
      </c>
      <c r="C86" s="326"/>
      <c r="D86" s="665"/>
      <c r="E86" s="362"/>
      <c r="F86" s="52" t="e">
        <f t="shared" si="5"/>
        <v>#DIV/0!</v>
      </c>
      <c r="G86" s="89">
        <f t="shared" si="4"/>
        <v>0</v>
      </c>
    </row>
    <row r="87" spans="1:7" ht="27.75" customHeight="1">
      <c r="A87" s="541" t="s">
        <v>312</v>
      </c>
      <c r="B87" s="54" t="s">
        <v>582</v>
      </c>
      <c r="C87" s="328">
        <v>30</v>
      </c>
      <c r="D87" s="663"/>
      <c r="E87" s="337"/>
      <c r="F87" s="52">
        <f t="shared" si="5"/>
        <v>0</v>
      </c>
      <c r="G87" s="89">
        <f t="shared" si="4"/>
        <v>-30</v>
      </c>
    </row>
    <row r="88" spans="1:7" ht="24" customHeight="1">
      <c r="A88" s="541" t="s">
        <v>305</v>
      </c>
      <c r="B88" s="166" t="s">
        <v>307</v>
      </c>
      <c r="C88" s="663"/>
      <c r="D88" s="663"/>
      <c r="E88" s="337"/>
      <c r="F88" s="52" t="e">
        <f t="shared" si="5"/>
        <v>#DIV/0!</v>
      </c>
      <c r="G88" s="89">
        <f t="shared" si="4"/>
        <v>0</v>
      </c>
    </row>
    <row r="89" spans="1:7" ht="23.25" customHeight="1">
      <c r="A89" s="541" t="s">
        <v>306</v>
      </c>
      <c r="B89" s="167" t="s">
        <v>308</v>
      </c>
      <c r="C89" s="663">
        <v>70</v>
      </c>
      <c r="D89" s="662">
        <v>1.02</v>
      </c>
      <c r="E89" s="348">
        <v>4</v>
      </c>
      <c r="F89" s="52">
        <f t="shared" si="5"/>
        <v>1.4571428571428573</v>
      </c>
      <c r="G89" s="89">
        <f t="shared" si="4"/>
        <v>-68.98</v>
      </c>
    </row>
    <row r="90" spans="1:7" ht="12">
      <c r="A90" s="34" t="s">
        <v>118</v>
      </c>
      <c r="B90" s="34" t="s">
        <v>119</v>
      </c>
      <c r="C90" s="660">
        <v>603</v>
      </c>
      <c r="D90" s="660">
        <v>12.44838</v>
      </c>
      <c r="E90" s="349">
        <v>11.9671</v>
      </c>
      <c r="F90" s="52">
        <f t="shared" si="5"/>
        <v>2.064407960199005</v>
      </c>
      <c r="G90" s="89">
        <f t="shared" si="4"/>
        <v>-590.55162</v>
      </c>
    </row>
    <row r="91" spans="1:7" ht="12.75" customHeight="1">
      <c r="A91" s="621" t="s">
        <v>325</v>
      </c>
      <c r="B91" s="27" t="s">
        <v>521</v>
      </c>
      <c r="C91" s="322"/>
      <c r="D91" s="322"/>
      <c r="E91" s="339"/>
      <c r="F91" s="39">
        <v>0</v>
      </c>
      <c r="G91" s="89">
        <f t="shared" si="4"/>
        <v>0</v>
      </c>
    </row>
    <row r="92" spans="1:7" ht="26.25" customHeight="1" thickBot="1">
      <c r="A92" s="621" t="s">
        <v>123</v>
      </c>
      <c r="B92" s="620" t="s">
        <v>522</v>
      </c>
      <c r="C92" s="322"/>
      <c r="D92" s="322"/>
      <c r="E92" s="339"/>
      <c r="F92" s="39">
        <v>0</v>
      </c>
      <c r="G92" s="89">
        <f t="shared" si="4"/>
        <v>0</v>
      </c>
    </row>
    <row r="93" spans="1:7" ht="12.75" thickBot="1">
      <c r="A93" s="72" t="s">
        <v>125</v>
      </c>
      <c r="B93" s="302" t="s">
        <v>126</v>
      </c>
      <c r="C93" s="305">
        <f>C96+C97</f>
        <v>273.97</v>
      </c>
      <c r="D93" s="305">
        <f>D96+D97+D95+D94</f>
        <v>52.93389</v>
      </c>
      <c r="E93" s="305">
        <f>E96+E97+E94+E95</f>
        <v>190.201</v>
      </c>
      <c r="F93" s="97">
        <f t="shared" si="5"/>
        <v>19.321053400007298</v>
      </c>
      <c r="G93" s="99">
        <f t="shared" si="4"/>
        <v>-221.03611000000004</v>
      </c>
    </row>
    <row r="94" spans="1:7" ht="12">
      <c r="A94" s="34" t="s">
        <v>127</v>
      </c>
      <c r="B94" s="34" t="s">
        <v>128</v>
      </c>
      <c r="C94" s="321"/>
      <c r="D94" s="326">
        <v>0.10499</v>
      </c>
      <c r="E94" s="341">
        <v>54.3886</v>
      </c>
      <c r="F94" s="545">
        <v>0</v>
      </c>
      <c r="G94" s="508">
        <f t="shared" si="4"/>
        <v>0.10499</v>
      </c>
    </row>
    <row r="95" spans="1:7" ht="12">
      <c r="A95" s="27" t="s">
        <v>309</v>
      </c>
      <c r="B95" s="58" t="s">
        <v>128</v>
      </c>
      <c r="C95" s="328"/>
      <c r="D95" s="328"/>
      <c r="E95" s="342">
        <v>1.887</v>
      </c>
      <c r="F95" s="52">
        <v>0</v>
      </c>
      <c r="G95" s="89">
        <f t="shared" si="4"/>
        <v>0</v>
      </c>
    </row>
    <row r="96" spans="1:7" ht="12">
      <c r="A96" s="27" t="s">
        <v>280</v>
      </c>
      <c r="B96" s="58" t="s">
        <v>129</v>
      </c>
      <c r="C96" s="328"/>
      <c r="D96" s="663"/>
      <c r="E96" s="337"/>
      <c r="F96" s="52" t="e">
        <f t="shared" si="5"/>
        <v>#DIV/0!</v>
      </c>
      <c r="G96" s="89">
        <f t="shared" si="4"/>
        <v>0</v>
      </c>
    </row>
    <row r="97" spans="1:7" ht="12.75" customHeight="1" thickBot="1">
      <c r="A97" s="27" t="s">
        <v>319</v>
      </c>
      <c r="B97" s="27" t="s">
        <v>126</v>
      </c>
      <c r="C97" s="322">
        <v>273.97</v>
      </c>
      <c r="D97" s="659">
        <v>52.8289</v>
      </c>
      <c r="E97" s="344">
        <v>133.9254</v>
      </c>
      <c r="F97" s="531">
        <f t="shared" si="5"/>
        <v>19.282731685951013</v>
      </c>
      <c r="G97" s="546">
        <f>D97-C97</f>
        <v>-221.14110000000002</v>
      </c>
    </row>
    <row r="98" spans="1:7" ht="11.25" customHeight="1" thickBot="1">
      <c r="A98" s="72" t="s">
        <v>134</v>
      </c>
      <c r="B98" s="367" t="s">
        <v>135</v>
      </c>
      <c r="C98" s="246">
        <f>C99+C174+C172+C171+C170</f>
        <v>345120.87899999996</v>
      </c>
      <c r="D98" s="246">
        <f>D99+D174+D172+D171</f>
        <v>27342.6532</v>
      </c>
      <c r="E98" s="246">
        <f>E99+E174+E172+E171+E170</f>
        <v>23228.97033</v>
      </c>
      <c r="F98" s="73">
        <f t="shared" si="5"/>
        <v>7.922630841468157</v>
      </c>
      <c r="G98" s="20">
        <f t="shared" si="4"/>
        <v>-317778.22579999996</v>
      </c>
    </row>
    <row r="99" spans="1:7" ht="11.25" customHeight="1" thickBot="1">
      <c r="A99" s="368" t="s">
        <v>232</v>
      </c>
      <c r="B99" s="177" t="s">
        <v>233</v>
      </c>
      <c r="C99" s="369">
        <f>C100+C103+C122+C151</f>
        <v>344810.1</v>
      </c>
      <c r="D99" s="369">
        <f>D100+D103+D122+D151</f>
        <v>27342.6532</v>
      </c>
      <c r="E99" s="369">
        <f>E100+E103+E122+E151</f>
        <v>23228.97161</v>
      </c>
      <c r="F99" s="73">
        <f t="shared" si="5"/>
        <v>7.929771546715135</v>
      </c>
      <c r="G99" s="20">
        <f t="shared" si="4"/>
        <v>-317467.4468</v>
      </c>
    </row>
    <row r="100" spans="1:7" ht="11.25" customHeight="1" thickBot="1">
      <c r="A100" s="72" t="s">
        <v>577</v>
      </c>
      <c r="B100" s="367" t="s">
        <v>137</v>
      </c>
      <c r="C100" s="246">
        <f>C101+C102</f>
        <v>141422.6</v>
      </c>
      <c r="D100" s="246">
        <f>D101+D102</f>
        <v>15166</v>
      </c>
      <c r="E100" s="246">
        <f>E101+E102</f>
        <v>11208</v>
      </c>
      <c r="F100" s="73">
        <f t="shared" si="5"/>
        <v>10.723887129779824</v>
      </c>
      <c r="G100" s="20">
        <f t="shared" si="4"/>
        <v>-126256.6</v>
      </c>
    </row>
    <row r="101" spans="1:7" ht="11.25" customHeight="1">
      <c r="A101" s="13" t="s">
        <v>576</v>
      </c>
      <c r="B101" s="556" t="s">
        <v>139</v>
      </c>
      <c r="C101" s="552">
        <v>140004</v>
      </c>
      <c r="D101" s="551">
        <v>15166</v>
      </c>
      <c r="E101" s="350">
        <v>11208</v>
      </c>
      <c r="F101" s="545">
        <f t="shared" si="5"/>
        <v>10.832547641495957</v>
      </c>
      <c r="G101" s="508">
        <f t="shared" si="4"/>
        <v>-124838</v>
      </c>
    </row>
    <row r="102" spans="1:7" ht="11.25" customHeight="1" thickBot="1">
      <c r="A102" s="373" t="s">
        <v>575</v>
      </c>
      <c r="B102" s="557" t="s">
        <v>219</v>
      </c>
      <c r="C102" s="553">
        <v>1418.6</v>
      </c>
      <c r="D102" s="550"/>
      <c r="E102" s="549"/>
      <c r="F102" s="531">
        <f t="shared" si="5"/>
        <v>0</v>
      </c>
      <c r="G102" s="546">
        <f t="shared" si="4"/>
        <v>-1418.6</v>
      </c>
    </row>
    <row r="103" spans="1:7" ht="11.25" customHeight="1" thickBot="1">
      <c r="A103" s="72" t="s">
        <v>574</v>
      </c>
      <c r="B103" s="367" t="s">
        <v>141</v>
      </c>
      <c r="C103" s="246">
        <f>C106+C109+C114+C105+C104+C110+C111+C112+C113</f>
        <v>28312.200000000004</v>
      </c>
      <c r="D103" s="246">
        <f>D106+D109+D114+D105+D104+D110+D111+D112</f>
        <v>193.7</v>
      </c>
      <c r="E103" s="246">
        <f>E106+E109+E114+E105+E104+E110+E111+E112+E107+E108</f>
        <v>502.22</v>
      </c>
      <c r="F103" s="73">
        <f t="shared" si="5"/>
        <v>0.6841573597247828</v>
      </c>
      <c r="G103" s="20">
        <f t="shared" si="4"/>
        <v>-28118.500000000004</v>
      </c>
    </row>
    <row r="104" spans="1:7" ht="11.25" customHeight="1">
      <c r="A104" s="13" t="s">
        <v>573</v>
      </c>
      <c r="B104" s="556" t="s">
        <v>423</v>
      </c>
      <c r="C104" s="565">
        <v>2508.4</v>
      </c>
      <c r="D104" s="551"/>
      <c r="E104" s="561"/>
      <c r="F104" s="545">
        <f t="shared" si="5"/>
        <v>0</v>
      </c>
      <c r="G104" s="508">
        <f t="shared" si="4"/>
        <v>-2508.4</v>
      </c>
    </row>
    <row r="105" spans="1:7" ht="11.25" customHeight="1">
      <c r="A105" s="58" t="s">
        <v>572</v>
      </c>
      <c r="B105" s="53" t="s">
        <v>143</v>
      </c>
      <c r="C105" s="566"/>
      <c r="D105" s="663"/>
      <c r="E105" s="348"/>
      <c r="F105" s="52">
        <v>0</v>
      </c>
      <c r="G105" s="89">
        <f t="shared" si="4"/>
        <v>0</v>
      </c>
    </row>
    <row r="106" spans="1:7" s="9" customFormat="1" ht="11.25" customHeight="1">
      <c r="A106" s="13" t="s">
        <v>571</v>
      </c>
      <c r="B106" s="130" t="s">
        <v>145</v>
      </c>
      <c r="C106" s="567"/>
      <c r="D106" s="660"/>
      <c r="E106" s="462"/>
      <c r="F106" s="52">
        <v>0</v>
      </c>
      <c r="G106" s="56">
        <f t="shared" si="4"/>
        <v>0</v>
      </c>
    </row>
    <row r="107" spans="1:7" s="9" customFormat="1" ht="11.25" customHeight="1">
      <c r="A107" s="379" t="s">
        <v>570</v>
      </c>
      <c r="B107" s="53" t="s">
        <v>425</v>
      </c>
      <c r="C107" s="568"/>
      <c r="D107" s="659"/>
      <c r="E107" s="337"/>
      <c r="F107" s="52">
        <v>0</v>
      </c>
      <c r="G107" s="56">
        <f t="shared" si="4"/>
        <v>0</v>
      </c>
    </row>
    <row r="108" spans="1:7" s="9" customFormat="1" ht="11.25" customHeight="1">
      <c r="A108" s="379" t="s">
        <v>570</v>
      </c>
      <c r="B108" s="53" t="s">
        <v>473</v>
      </c>
      <c r="C108" s="568"/>
      <c r="D108" s="659"/>
      <c r="E108" s="562"/>
      <c r="F108" s="52">
        <v>0</v>
      </c>
      <c r="G108" s="56">
        <f t="shared" si="4"/>
        <v>0</v>
      </c>
    </row>
    <row r="109" spans="1:7" s="9" customFormat="1" ht="11.25" customHeight="1">
      <c r="A109" s="379" t="s">
        <v>569</v>
      </c>
      <c r="B109" s="53" t="s">
        <v>153</v>
      </c>
      <c r="C109" s="568">
        <v>3268.9</v>
      </c>
      <c r="D109" s="659"/>
      <c r="E109" s="562"/>
      <c r="F109" s="52">
        <f t="shared" si="5"/>
        <v>0</v>
      </c>
      <c r="G109" s="56">
        <f t="shared" si="4"/>
        <v>-3268.9</v>
      </c>
    </row>
    <row r="110" spans="1:7" s="9" customFormat="1" ht="11.25" customHeight="1">
      <c r="A110" s="379" t="s">
        <v>568</v>
      </c>
      <c r="B110" s="53" t="s">
        <v>475</v>
      </c>
      <c r="C110" s="566"/>
      <c r="D110" s="663"/>
      <c r="E110" s="563"/>
      <c r="F110" s="52" t="e">
        <f t="shared" si="5"/>
        <v>#DIV/0!</v>
      </c>
      <c r="G110" s="56">
        <f t="shared" si="4"/>
        <v>0</v>
      </c>
    </row>
    <row r="111" spans="1:7" s="9" customFormat="1" ht="11.25" customHeight="1">
      <c r="A111" s="379" t="s">
        <v>567</v>
      </c>
      <c r="B111" s="53" t="s">
        <v>478</v>
      </c>
      <c r="C111" s="567"/>
      <c r="D111" s="660"/>
      <c r="E111" s="564"/>
      <c r="F111" s="52" t="e">
        <f t="shared" si="5"/>
        <v>#DIV/0!</v>
      </c>
      <c r="G111" s="56">
        <f t="shared" si="4"/>
        <v>0</v>
      </c>
    </row>
    <row r="112" spans="1:7" s="9" customFormat="1" ht="11.25" customHeight="1">
      <c r="A112" s="379" t="s">
        <v>566</v>
      </c>
      <c r="B112" s="193" t="s">
        <v>493</v>
      </c>
      <c r="C112" s="624"/>
      <c r="D112" s="319"/>
      <c r="E112" s="392"/>
      <c r="F112" s="63" t="e">
        <f>D112/C112*100</f>
        <v>#DIV/0!</v>
      </c>
      <c r="G112" s="60">
        <f>D112-C112</f>
        <v>0</v>
      </c>
    </row>
    <row r="113" spans="1:7" s="9" customFormat="1" ht="24.75" customHeight="1" thickBot="1">
      <c r="A113" s="668" t="s">
        <v>583</v>
      </c>
      <c r="B113" s="557" t="s">
        <v>584</v>
      </c>
      <c r="C113" s="627">
        <v>9248</v>
      </c>
      <c r="D113" s="550"/>
      <c r="E113" s="667"/>
      <c r="F113" s="509"/>
      <c r="G113" s="510"/>
    </row>
    <row r="114" spans="1:7" ht="11.25" customHeight="1" thickBot="1">
      <c r="A114" s="137" t="s">
        <v>564</v>
      </c>
      <c r="B114" s="367" t="s">
        <v>152</v>
      </c>
      <c r="C114" s="246">
        <f>C115+C116+C117+C118+C119+C120</f>
        <v>13286.900000000001</v>
      </c>
      <c r="D114" s="246">
        <f>D115+D116+D117+D118</f>
        <v>193.7</v>
      </c>
      <c r="E114" s="246">
        <f>E115+E116+E117+E118+E119</f>
        <v>502.22</v>
      </c>
      <c r="F114" s="73">
        <f t="shared" si="5"/>
        <v>1.4578268821169722</v>
      </c>
      <c r="G114" s="20">
        <f t="shared" si="4"/>
        <v>-13093.2</v>
      </c>
    </row>
    <row r="115" spans="1:7" ht="11.25" customHeight="1">
      <c r="A115" s="34" t="s">
        <v>564</v>
      </c>
      <c r="B115" s="556" t="s">
        <v>496</v>
      </c>
      <c r="C115" s="574">
        <v>959.3</v>
      </c>
      <c r="D115" s="575"/>
      <c r="E115" s="350"/>
      <c r="F115" s="545">
        <f t="shared" si="5"/>
        <v>0</v>
      </c>
      <c r="G115" s="508">
        <f t="shared" si="4"/>
        <v>-959.3</v>
      </c>
    </row>
    <row r="116" spans="1:7" ht="24.75" customHeight="1">
      <c r="A116" s="621" t="s">
        <v>564</v>
      </c>
      <c r="B116" s="143" t="s">
        <v>428</v>
      </c>
      <c r="C116" s="659">
        <v>2182.3</v>
      </c>
      <c r="D116" s="575">
        <v>193.7</v>
      </c>
      <c r="E116" s="344">
        <v>192</v>
      </c>
      <c r="F116" s="52">
        <f t="shared" si="5"/>
        <v>8.875956559593089</v>
      </c>
      <c r="G116" s="56">
        <f t="shared" si="4"/>
        <v>-1988.6000000000001</v>
      </c>
    </row>
    <row r="117" spans="1:7" ht="12.75" customHeight="1">
      <c r="A117" s="27" t="s">
        <v>564</v>
      </c>
      <c r="B117" s="143" t="s">
        <v>419</v>
      </c>
      <c r="C117" s="663">
        <v>1322.5</v>
      </c>
      <c r="D117" s="575"/>
      <c r="E117" s="576"/>
      <c r="F117" s="52">
        <f t="shared" si="5"/>
        <v>0</v>
      </c>
      <c r="G117" s="56">
        <f t="shared" si="4"/>
        <v>-1322.5</v>
      </c>
    </row>
    <row r="118" spans="1:7" ht="12" customHeight="1">
      <c r="A118" s="27" t="s">
        <v>564</v>
      </c>
      <c r="B118" s="49" t="s">
        <v>483</v>
      </c>
      <c r="C118" s="659"/>
      <c r="D118" s="322"/>
      <c r="E118" s="577">
        <v>310.22</v>
      </c>
      <c r="F118" s="52" t="e">
        <f t="shared" si="5"/>
        <v>#DIV/0!</v>
      </c>
      <c r="G118" s="56">
        <f t="shared" si="4"/>
        <v>0</v>
      </c>
    </row>
    <row r="119" spans="1:7" ht="21.75" customHeight="1">
      <c r="A119" s="619" t="s">
        <v>565</v>
      </c>
      <c r="B119" s="454" t="s">
        <v>480</v>
      </c>
      <c r="C119" s="659">
        <v>4662.8</v>
      </c>
      <c r="D119" s="659"/>
      <c r="E119" s="344"/>
      <c r="F119" s="52"/>
      <c r="G119" s="56">
        <f t="shared" si="4"/>
        <v>-4662.8</v>
      </c>
    </row>
    <row r="120" spans="1:7" ht="23.25" customHeight="1">
      <c r="A120" s="48" t="s">
        <v>564</v>
      </c>
      <c r="B120" s="450" t="s">
        <v>585</v>
      </c>
      <c r="C120" s="663">
        <v>4160</v>
      </c>
      <c r="D120" s="663"/>
      <c r="E120" s="337"/>
      <c r="F120" s="52"/>
      <c r="G120" s="56">
        <f t="shared" si="4"/>
        <v>-4160</v>
      </c>
    </row>
    <row r="121" spans="1:7" ht="14.25" customHeight="1" thickBot="1">
      <c r="A121" s="91" t="s">
        <v>564</v>
      </c>
      <c r="B121" s="143" t="s">
        <v>408</v>
      </c>
      <c r="C121" s="659"/>
      <c r="D121" s="659"/>
      <c r="E121" s="366"/>
      <c r="F121" s="531"/>
      <c r="G121" s="546">
        <f t="shared" si="4"/>
        <v>0</v>
      </c>
    </row>
    <row r="122" spans="1:7" ht="11.25" customHeight="1" thickBot="1">
      <c r="A122" s="72" t="s">
        <v>563</v>
      </c>
      <c r="B122" s="367" t="s">
        <v>158</v>
      </c>
      <c r="C122" s="246">
        <f>C123+C140+C142+C143+C144+C145+C146+C147+C149+C148+C141</f>
        <v>175075.3</v>
      </c>
      <c r="D122" s="246">
        <f>D123+D140+D142+D143+D144+D145+D146+D147+D149+D148+D141</f>
        <v>11982.9532</v>
      </c>
      <c r="E122" s="246">
        <f>E123+E140+E142+E143+E144+E145+E146+E147+E149+E148+E141</f>
        <v>11518.75161</v>
      </c>
      <c r="F122" s="73">
        <f t="shared" si="5"/>
        <v>6.8444567566070145</v>
      </c>
      <c r="G122" s="20">
        <f t="shared" si="4"/>
        <v>-163092.3468</v>
      </c>
    </row>
    <row r="123" spans="1:7" ht="11.25" customHeight="1" thickBot="1">
      <c r="A123" s="72" t="s">
        <v>562</v>
      </c>
      <c r="B123" s="367" t="s">
        <v>430</v>
      </c>
      <c r="C123" s="331">
        <f>C126+C127+C132+C135+C134+C125+C124+C133+C128+C136+C137+C130+C131+C138+C139</f>
        <v>132062.8</v>
      </c>
      <c r="D123" s="331">
        <f>D126+D127+D132+D135+D134+D125+D124+D133+D128+D136+D137+D130+D131+D138+D139</f>
        <v>10253.47</v>
      </c>
      <c r="E123" s="331">
        <f>E126+E127+E132+E135+E134+E125+E124+E133+E128+E136+E137+E130+E131+E138+E139</f>
        <v>10217.5348</v>
      </c>
      <c r="F123" s="73">
        <f t="shared" si="5"/>
        <v>7.764086480068573</v>
      </c>
      <c r="G123" s="20">
        <f t="shared" si="4"/>
        <v>-121809.32999999999</v>
      </c>
    </row>
    <row r="124" spans="1:7" ht="25.5" customHeight="1">
      <c r="A124" s="622" t="s">
        <v>561</v>
      </c>
      <c r="B124" s="516" t="s">
        <v>212</v>
      </c>
      <c r="C124" s="582">
        <v>1442</v>
      </c>
      <c r="D124" s="548"/>
      <c r="E124" s="350"/>
      <c r="F124" s="545">
        <f t="shared" si="5"/>
        <v>0</v>
      </c>
      <c r="G124" s="508">
        <f t="shared" si="4"/>
        <v>-1442</v>
      </c>
    </row>
    <row r="125" spans="1:7" ht="11.25" customHeight="1">
      <c r="A125" s="13" t="s">
        <v>561</v>
      </c>
      <c r="B125" s="174" t="s">
        <v>224</v>
      </c>
      <c r="C125" s="583">
        <v>18.2</v>
      </c>
      <c r="D125" s="548"/>
      <c r="E125" s="349"/>
      <c r="F125" s="52">
        <v>0</v>
      </c>
      <c r="G125" s="56">
        <f t="shared" si="4"/>
        <v>-18.2</v>
      </c>
    </row>
    <row r="126" spans="1:7" ht="11.25" customHeight="1">
      <c r="A126" s="13" t="s">
        <v>561</v>
      </c>
      <c r="B126" s="174" t="s">
        <v>432</v>
      </c>
      <c r="C126" s="583"/>
      <c r="D126" s="548"/>
      <c r="E126" s="349"/>
      <c r="F126" s="52">
        <v>0</v>
      </c>
      <c r="G126" s="56">
        <f t="shared" si="4"/>
        <v>0</v>
      </c>
    </row>
    <row r="127" spans="1:7" ht="11.25" customHeight="1">
      <c r="A127" s="13" t="s">
        <v>561</v>
      </c>
      <c r="B127" s="53" t="s">
        <v>433</v>
      </c>
      <c r="C127" s="664">
        <v>95816.9</v>
      </c>
      <c r="D127" s="493">
        <v>7977</v>
      </c>
      <c r="E127" s="337">
        <v>7473</v>
      </c>
      <c r="F127" s="52">
        <v>0</v>
      </c>
      <c r="G127" s="56">
        <f t="shared" si="4"/>
        <v>-87839.9</v>
      </c>
    </row>
    <row r="128" spans="1:7" ht="10.5" customHeight="1">
      <c r="A128" s="13" t="s">
        <v>561</v>
      </c>
      <c r="B128" s="53" t="s">
        <v>370</v>
      </c>
      <c r="C128" s="664">
        <v>15571.9</v>
      </c>
      <c r="D128" s="493">
        <v>1296</v>
      </c>
      <c r="E128" s="337">
        <v>1283</v>
      </c>
      <c r="F128" s="52">
        <v>0</v>
      </c>
      <c r="G128" s="56">
        <f t="shared" si="4"/>
        <v>-14275.9</v>
      </c>
    </row>
    <row r="129" spans="2:7" ht="12.75" customHeight="1" hidden="1">
      <c r="B129" s="104"/>
      <c r="C129" s="584"/>
      <c r="D129" s="421"/>
      <c r="E129" s="343"/>
      <c r="F129" s="90">
        <v>0</v>
      </c>
      <c r="G129" s="587">
        <f t="shared" si="4"/>
        <v>0</v>
      </c>
    </row>
    <row r="130" spans="1:7" ht="11.25" customHeight="1">
      <c r="A130" s="13" t="s">
        <v>561</v>
      </c>
      <c r="B130" s="53" t="s">
        <v>410</v>
      </c>
      <c r="C130" s="664">
        <v>543.2</v>
      </c>
      <c r="D130" s="493"/>
      <c r="E130" s="337"/>
      <c r="F130" s="55">
        <v>0</v>
      </c>
      <c r="G130" s="56">
        <f t="shared" si="4"/>
        <v>-543.2</v>
      </c>
    </row>
    <row r="131" spans="1:7" ht="12.75" customHeight="1">
      <c r="A131" s="13" t="s">
        <v>561</v>
      </c>
      <c r="B131" s="49" t="s">
        <v>434</v>
      </c>
      <c r="C131" s="664">
        <v>150.5</v>
      </c>
      <c r="D131" s="493"/>
      <c r="E131" s="337"/>
      <c r="F131" s="52">
        <v>0</v>
      </c>
      <c r="G131" s="56">
        <f t="shared" si="4"/>
        <v>-150.5</v>
      </c>
    </row>
    <row r="132" spans="1:7" ht="11.25" customHeight="1">
      <c r="A132" s="13" t="s">
        <v>561</v>
      </c>
      <c r="B132" s="53" t="s">
        <v>173</v>
      </c>
      <c r="C132" s="664"/>
      <c r="D132" s="493"/>
      <c r="E132" s="585"/>
      <c r="F132" s="52">
        <v>0</v>
      </c>
      <c r="G132" s="56">
        <f aca="true" t="shared" si="6" ref="G132:G175">D132-C132</f>
        <v>0</v>
      </c>
    </row>
    <row r="133" spans="1:7" ht="11.25" customHeight="1">
      <c r="A133" s="13" t="s">
        <v>561</v>
      </c>
      <c r="B133" s="53" t="s">
        <v>292</v>
      </c>
      <c r="C133" s="664"/>
      <c r="D133" s="493"/>
      <c r="E133" s="585"/>
      <c r="F133" s="52">
        <v>0</v>
      </c>
      <c r="G133" s="56">
        <f t="shared" si="6"/>
        <v>0</v>
      </c>
    </row>
    <row r="134" spans="1:7" ht="11.25" customHeight="1">
      <c r="A134" s="13" t="s">
        <v>561</v>
      </c>
      <c r="B134" s="53" t="s">
        <v>174</v>
      </c>
      <c r="C134" s="664"/>
      <c r="D134" s="493"/>
      <c r="E134" s="337"/>
      <c r="F134" s="52">
        <v>0</v>
      </c>
      <c r="G134" s="56">
        <f t="shared" si="6"/>
        <v>0</v>
      </c>
    </row>
    <row r="135" spans="1:7" ht="11.25" customHeight="1">
      <c r="A135" s="13" t="s">
        <v>561</v>
      </c>
      <c r="B135" s="53" t="s">
        <v>435</v>
      </c>
      <c r="C135" s="664"/>
      <c r="D135" s="493"/>
      <c r="E135" s="585"/>
      <c r="F135" s="52">
        <v>0</v>
      </c>
      <c r="G135" s="56">
        <f t="shared" si="6"/>
        <v>0</v>
      </c>
    </row>
    <row r="136" spans="1:7" ht="36.75" customHeight="1">
      <c r="A136" s="622" t="s">
        <v>561</v>
      </c>
      <c r="B136" s="49" t="s">
        <v>588</v>
      </c>
      <c r="C136" s="513">
        <v>3289.3</v>
      </c>
      <c r="D136" s="575"/>
      <c r="E136" s="458"/>
      <c r="F136" s="52">
        <v>0</v>
      </c>
      <c r="G136" s="56">
        <f t="shared" si="6"/>
        <v>-3289.3</v>
      </c>
    </row>
    <row r="137" spans="1:7" ht="24" customHeight="1">
      <c r="A137" s="622" t="s">
        <v>561</v>
      </c>
      <c r="B137" s="174" t="s">
        <v>437</v>
      </c>
      <c r="C137" s="513"/>
      <c r="D137" s="575"/>
      <c r="E137" s="586"/>
      <c r="F137" s="52">
        <v>0</v>
      </c>
      <c r="G137" s="56">
        <f t="shared" si="6"/>
        <v>0</v>
      </c>
    </row>
    <row r="138" spans="1:7" ht="15" customHeight="1">
      <c r="A138" s="13" t="s">
        <v>561</v>
      </c>
      <c r="B138" s="53" t="s">
        <v>402</v>
      </c>
      <c r="C138" s="513">
        <v>12629.4</v>
      </c>
      <c r="D138" s="575">
        <v>980.47</v>
      </c>
      <c r="E138" s="344">
        <v>1022.015</v>
      </c>
      <c r="F138" s="52">
        <v>0</v>
      </c>
      <c r="G138" s="56">
        <f t="shared" si="6"/>
        <v>-11648.93</v>
      </c>
    </row>
    <row r="139" spans="1:7" ht="40.5" customHeight="1">
      <c r="A139" s="622" t="s">
        <v>561</v>
      </c>
      <c r="B139" s="49" t="s">
        <v>587</v>
      </c>
      <c r="C139" s="513">
        <v>2601.4</v>
      </c>
      <c r="D139" s="493"/>
      <c r="E139" s="344">
        <v>439.5198</v>
      </c>
      <c r="F139" s="52">
        <v>0</v>
      </c>
      <c r="G139" s="56">
        <f t="shared" si="6"/>
        <v>-2601.4</v>
      </c>
    </row>
    <row r="140" spans="1:7" ht="12.75" customHeight="1">
      <c r="A140" s="58" t="s">
        <v>560</v>
      </c>
      <c r="B140" s="174" t="s">
        <v>439</v>
      </c>
      <c r="C140" s="513">
        <v>1453.2</v>
      </c>
      <c r="D140" s="575"/>
      <c r="E140" s="337"/>
      <c r="F140" s="52">
        <f>D140/C140*100</f>
        <v>0</v>
      </c>
      <c r="G140" s="56">
        <f t="shared" si="6"/>
        <v>-1453.2</v>
      </c>
    </row>
    <row r="141" spans="1:7" ht="36.75" customHeight="1">
      <c r="A141" s="622" t="s">
        <v>559</v>
      </c>
      <c r="B141" s="174" t="s">
        <v>586</v>
      </c>
      <c r="C141" s="513">
        <v>1252.8</v>
      </c>
      <c r="D141" s="575"/>
      <c r="E141" s="337"/>
      <c r="F141" s="52">
        <v>0</v>
      </c>
      <c r="G141" s="56">
        <f t="shared" si="6"/>
        <v>-1252.8</v>
      </c>
    </row>
    <row r="142" spans="1:7" ht="11.25" customHeight="1">
      <c r="A142" s="58" t="s">
        <v>558</v>
      </c>
      <c r="B142" s="53" t="s">
        <v>508</v>
      </c>
      <c r="C142" s="664">
        <v>1528.9</v>
      </c>
      <c r="D142" s="662"/>
      <c r="E142" s="349"/>
      <c r="F142" s="52">
        <f>D142/C142*100</f>
        <v>0</v>
      </c>
      <c r="G142" s="56">
        <f t="shared" si="6"/>
        <v>-1528.9</v>
      </c>
    </row>
    <row r="143" spans="1:7" ht="23.25" customHeight="1">
      <c r="A143" s="542" t="s">
        <v>557</v>
      </c>
      <c r="B143" s="49" t="s">
        <v>444</v>
      </c>
      <c r="C143" s="395">
        <v>442.2</v>
      </c>
      <c r="D143" s="662"/>
      <c r="E143" s="337"/>
      <c r="F143" s="52">
        <f>D143/C143*100</f>
        <v>0</v>
      </c>
      <c r="G143" s="56">
        <f t="shared" si="6"/>
        <v>-442.2</v>
      </c>
    </row>
    <row r="144" spans="1:7" ht="23.25" customHeight="1">
      <c r="A144" s="542" t="s">
        <v>556</v>
      </c>
      <c r="B144" s="49" t="s">
        <v>446</v>
      </c>
      <c r="C144" s="395"/>
      <c r="D144" s="662"/>
      <c r="E144" s="337"/>
      <c r="F144" s="52">
        <v>0</v>
      </c>
      <c r="G144" s="56">
        <f t="shared" si="6"/>
        <v>0</v>
      </c>
    </row>
    <row r="145" spans="1:7" ht="23.25" customHeight="1">
      <c r="A145" s="542" t="s">
        <v>555</v>
      </c>
      <c r="B145" s="49" t="s">
        <v>448</v>
      </c>
      <c r="C145" s="395"/>
      <c r="D145" s="662"/>
      <c r="E145" s="337"/>
      <c r="F145" s="52">
        <v>0</v>
      </c>
      <c r="G145" s="56">
        <f t="shared" si="6"/>
        <v>0</v>
      </c>
    </row>
    <row r="146" spans="1:7" ht="14.25" customHeight="1">
      <c r="A146" s="58" t="s">
        <v>554</v>
      </c>
      <c r="B146" s="49" t="s">
        <v>404</v>
      </c>
      <c r="C146" s="395">
        <v>814.6</v>
      </c>
      <c r="D146" s="662">
        <v>67.883</v>
      </c>
      <c r="E146" s="337">
        <v>51.16014</v>
      </c>
      <c r="F146" s="52">
        <f>D146/C146*100</f>
        <v>8.333292413454457</v>
      </c>
      <c r="G146" s="56">
        <f t="shared" si="6"/>
        <v>-746.717</v>
      </c>
    </row>
    <row r="147" spans="1:7" ht="11.25" customHeight="1">
      <c r="A147" s="58" t="s">
        <v>553</v>
      </c>
      <c r="B147" s="53" t="s">
        <v>451</v>
      </c>
      <c r="C147" s="664">
        <v>1233.8</v>
      </c>
      <c r="D147" s="662">
        <v>79.6002</v>
      </c>
      <c r="E147" s="337">
        <v>82.05667</v>
      </c>
      <c r="F147" s="52">
        <f>D147/C147*100</f>
        <v>6.451629113308479</v>
      </c>
      <c r="G147" s="56">
        <f t="shared" si="6"/>
        <v>-1154.1997999999999</v>
      </c>
    </row>
    <row r="148" spans="1:7" ht="24.75" customHeight="1" thickBot="1">
      <c r="A148" s="542" t="s">
        <v>552</v>
      </c>
      <c r="B148" s="143" t="s">
        <v>452</v>
      </c>
      <c r="C148" s="422"/>
      <c r="D148" s="659"/>
      <c r="E148" s="458"/>
      <c r="F148" s="52" t="e">
        <f>D148/C148*100</f>
        <v>#DIV/0!</v>
      </c>
      <c r="G148" s="56">
        <f t="shared" si="6"/>
        <v>0</v>
      </c>
    </row>
    <row r="149" spans="1:7" ht="11.25" customHeight="1" thickBot="1">
      <c r="A149" s="137" t="s">
        <v>551</v>
      </c>
      <c r="B149" s="367" t="s">
        <v>183</v>
      </c>
      <c r="C149" s="331">
        <f>C150</f>
        <v>36287</v>
      </c>
      <c r="D149" s="331">
        <f>D150</f>
        <v>1582</v>
      </c>
      <c r="E149" s="365">
        <f>E150</f>
        <v>1168</v>
      </c>
      <c r="F149" s="73">
        <f>D149/C149*100</f>
        <v>4.359688042549673</v>
      </c>
      <c r="G149" s="20">
        <f t="shared" si="6"/>
        <v>-34705</v>
      </c>
    </row>
    <row r="150" spans="1:7" ht="11.25" customHeight="1" thickBot="1">
      <c r="A150" s="593" t="s">
        <v>550</v>
      </c>
      <c r="B150" s="592" t="s">
        <v>185</v>
      </c>
      <c r="C150" s="590">
        <v>36287</v>
      </c>
      <c r="D150" s="589">
        <v>1582</v>
      </c>
      <c r="E150" s="588">
        <v>1168</v>
      </c>
      <c r="F150" s="503">
        <f>D150/C150*100</f>
        <v>4.359688042549673</v>
      </c>
      <c r="G150" s="544">
        <f t="shared" si="6"/>
        <v>-34705</v>
      </c>
    </row>
    <row r="151" spans="1:7" ht="11.25" customHeight="1" thickBot="1">
      <c r="A151" s="72" t="s">
        <v>549</v>
      </c>
      <c r="B151" s="367" t="s">
        <v>206</v>
      </c>
      <c r="C151" s="331">
        <f>C163+C164+C153+C158+C155</f>
        <v>0</v>
      </c>
      <c r="D151" s="331">
        <f>D163+D164+D153+D158+D155+D154+D157+D161+D162+D159+D160</f>
        <v>0</v>
      </c>
      <c r="E151" s="331">
        <f>E163+E164+E153+E158+E155+E154+E157+E161+E162+E159+E160</f>
        <v>0</v>
      </c>
      <c r="F151" s="98"/>
      <c r="G151" s="138">
        <f t="shared" si="6"/>
        <v>0</v>
      </c>
    </row>
    <row r="152" spans="1:7" ht="11.25" customHeight="1" thickBot="1">
      <c r="A152" s="72" t="s">
        <v>548</v>
      </c>
      <c r="B152" s="367" t="s">
        <v>206</v>
      </c>
      <c r="C152" s="331"/>
      <c r="D152" s="331">
        <f>D153+D154+D157</f>
        <v>0</v>
      </c>
      <c r="E152" s="437">
        <v>0</v>
      </c>
      <c r="F152" s="98"/>
      <c r="G152" s="138">
        <f t="shared" si="6"/>
        <v>0</v>
      </c>
    </row>
    <row r="153" spans="1:7" ht="11.25" customHeight="1">
      <c r="A153" s="13" t="s">
        <v>548</v>
      </c>
      <c r="B153" s="556" t="s">
        <v>455</v>
      </c>
      <c r="C153" s="552"/>
      <c r="D153" s="551"/>
      <c r="E153" s="350"/>
      <c r="F153" s="547"/>
      <c r="G153" s="508">
        <f t="shared" si="6"/>
        <v>0</v>
      </c>
    </row>
    <row r="154" spans="1:7" ht="11.25" customHeight="1">
      <c r="A154" s="13" t="s">
        <v>548</v>
      </c>
      <c r="B154" s="193" t="s">
        <v>456</v>
      </c>
      <c r="C154" s="664"/>
      <c r="D154" s="660"/>
      <c r="E154" s="438"/>
      <c r="F154" s="17"/>
      <c r="G154" s="89">
        <f t="shared" si="6"/>
        <v>0</v>
      </c>
    </row>
    <row r="155" spans="1:7" ht="24" customHeight="1">
      <c r="A155" s="622" t="s">
        <v>548</v>
      </c>
      <c r="B155" s="49" t="s">
        <v>457</v>
      </c>
      <c r="C155" s="664"/>
      <c r="D155" s="660"/>
      <c r="E155" s="438"/>
      <c r="F155" s="32"/>
      <c r="G155" s="89">
        <f t="shared" si="6"/>
        <v>0</v>
      </c>
    </row>
    <row r="156" spans="1:7" ht="12">
      <c r="A156" s="58" t="s">
        <v>541</v>
      </c>
      <c r="B156" s="174" t="s">
        <v>416</v>
      </c>
      <c r="C156" s="664"/>
      <c r="D156" s="663"/>
      <c r="E156" s="463"/>
      <c r="F156" s="32"/>
      <c r="G156" s="89">
        <f t="shared" si="6"/>
        <v>0</v>
      </c>
    </row>
    <row r="157" spans="1:7" ht="11.25" customHeight="1">
      <c r="A157" s="13" t="s">
        <v>547</v>
      </c>
      <c r="B157" s="53" t="s">
        <v>458</v>
      </c>
      <c r="C157" s="664"/>
      <c r="D157" s="660"/>
      <c r="E157" s="438"/>
      <c r="F157" s="32"/>
      <c r="G157" s="89">
        <f t="shared" si="6"/>
        <v>0</v>
      </c>
    </row>
    <row r="158" spans="1:7" ht="11.25" customHeight="1">
      <c r="A158" s="58" t="s">
        <v>546</v>
      </c>
      <c r="B158" s="143" t="s">
        <v>405</v>
      </c>
      <c r="C158" s="395"/>
      <c r="D158" s="660"/>
      <c r="E158" s="462"/>
      <c r="F158" s="32"/>
      <c r="G158" s="89">
        <f t="shared" si="6"/>
        <v>0</v>
      </c>
    </row>
    <row r="159" spans="1:7" ht="24" customHeight="1">
      <c r="A159" s="542" t="s">
        <v>545</v>
      </c>
      <c r="B159" s="49" t="s">
        <v>459</v>
      </c>
      <c r="C159" s="395"/>
      <c r="D159" s="663"/>
      <c r="E159" s="348"/>
      <c r="F159" s="32"/>
      <c r="G159" s="89">
        <f t="shared" si="6"/>
        <v>0</v>
      </c>
    </row>
    <row r="160" spans="1:7" ht="25.5" customHeight="1">
      <c r="A160" s="621" t="s">
        <v>544</v>
      </c>
      <c r="B160" s="49" t="s">
        <v>460</v>
      </c>
      <c r="C160" s="395"/>
      <c r="D160" s="663"/>
      <c r="E160" s="348"/>
      <c r="F160" s="32"/>
      <c r="G160" s="89">
        <f t="shared" si="6"/>
        <v>0</v>
      </c>
    </row>
    <row r="161" spans="1:7" ht="11.25" customHeight="1">
      <c r="A161" s="58" t="s">
        <v>543</v>
      </c>
      <c r="B161" s="49" t="s">
        <v>461</v>
      </c>
      <c r="C161" s="583"/>
      <c r="D161" s="660"/>
      <c r="E161" s="456"/>
      <c r="F161" s="32"/>
      <c r="G161" s="89">
        <f t="shared" si="6"/>
        <v>0</v>
      </c>
    </row>
    <row r="162" spans="1:7" ht="11.25" customHeight="1" thickBot="1">
      <c r="A162" s="58" t="s">
        <v>542</v>
      </c>
      <c r="B162" s="594" t="s">
        <v>462</v>
      </c>
      <c r="C162" s="598"/>
      <c r="D162" s="570"/>
      <c r="E162" s="439"/>
      <c r="F162" s="251"/>
      <c r="G162" s="546">
        <f t="shared" si="6"/>
        <v>0</v>
      </c>
    </row>
    <row r="163" spans="1:7" ht="11.25" customHeight="1" thickBot="1">
      <c r="A163" s="72" t="s">
        <v>541</v>
      </c>
      <c r="B163" s="403" t="s">
        <v>463</v>
      </c>
      <c r="C163" s="331"/>
      <c r="D163" s="331"/>
      <c r="E163" s="437"/>
      <c r="F163" s="73"/>
      <c r="G163" s="504">
        <f t="shared" si="6"/>
        <v>0</v>
      </c>
    </row>
    <row r="164" spans="1:7" ht="11.25" customHeight="1" thickBot="1">
      <c r="A164" s="40" t="s">
        <v>540</v>
      </c>
      <c r="B164" s="404" t="s">
        <v>346</v>
      </c>
      <c r="C164" s="405">
        <f>C167+C165+C168</f>
        <v>0</v>
      </c>
      <c r="D164" s="405">
        <f>D167+D165+D168+D166+D169</f>
        <v>0</v>
      </c>
      <c r="E164" s="447">
        <v>0</v>
      </c>
      <c r="F164" s="73">
        <v>0</v>
      </c>
      <c r="G164" s="20">
        <f t="shared" si="6"/>
        <v>0</v>
      </c>
    </row>
    <row r="165" spans="1:7" ht="24" customHeight="1">
      <c r="A165" s="623" t="s">
        <v>539</v>
      </c>
      <c r="B165" s="516" t="s">
        <v>464</v>
      </c>
      <c r="C165" s="582"/>
      <c r="D165" s="548"/>
      <c r="E165" s="350"/>
      <c r="F165" s="545"/>
      <c r="G165" s="508">
        <f t="shared" si="6"/>
        <v>0</v>
      </c>
    </row>
    <row r="166" spans="1:7" ht="25.5" customHeight="1">
      <c r="A166" s="622" t="s">
        <v>539</v>
      </c>
      <c r="B166" s="174" t="s">
        <v>465</v>
      </c>
      <c r="C166" s="583"/>
      <c r="D166" s="548"/>
      <c r="E166" s="628"/>
      <c r="F166" s="55"/>
      <c r="G166" s="56">
        <f t="shared" si="6"/>
        <v>0</v>
      </c>
    </row>
    <row r="167" spans="1:7" ht="11.25" customHeight="1">
      <c r="A167" s="13" t="s">
        <v>539</v>
      </c>
      <c r="B167" s="130" t="s">
        <v>391</v>
      </c>
      <c r="C167" s="513"/>
      <c r="D167" s="548"/>
      <c r="E167" s="362"/>
      <c r="F167" s="52"/>
      <c r="G167" s="56">
        <f t="shared" si="6"/>
        <v>0</v>
      </c>
    </row>
    <row r="168" spans="1:7" ht="11.25" customHeight="1">
      <c r="A168" s="13" t="s">
        <v>539</v>
      </c>
      <c r="B168" s="49" t="s">
        <v>466</v>
      </c>
      <c r="C168" s="626"/>
      <c r="D168" s="548"/>
      <c r="E168" s="349"/>
      <c r="F168" s="52"/>
      <c r="G168" s="56">
        <f t="shared" si="6"/>
        <v>0</v>
      </c>
    </row>
    <row r="169" spans="1:7" ht="11.25" customHeight="1" thickBot="1">
      <c r="A169" s="34" t="s">
        <v>539</v>
      </c>
      <c r="B169" s="594" t="s">
        <v>467</v>
      </c>
      <c r="C169" s="627"/>
      <c r="D169" s="421"/>
      <c r="E169" s="629"/>
      <c r="F169" s="39"/>
      <c r="G169" s="60">
        <f t="shared" si="6"/>
        <v>0</v>
      </c>
    </row>
    <row r="170" spans="1:7" ht="11.25" customHeight="1" thickBot="1">
      <c r="A170" s="137" t="s">
        <v>481</v>
      </c>
      <c r="B170" s="403" t="s">
        <v>482</v>
      </c>
      <c r="C170" s="600">
        <v>265.779</v>
      </c>
      <c r="D170" s="601"/>
      <c r="E170" s="602"/>
      <c r="F170" s="116">
        <v>0</v>
      </c>
      <c r="G170" s="20">
        <f t="shared" si="6"/>
        <v>-265.779</v>
      </c>
    </row>
    <row r="171" spans="1:7" ht="11.25" customHeight="1" thickBot="1">
      <c r="A171" s="137" t="s">
        <v>468</v>
      </c>
      <c r="B171" s="599" t="s">
        <v>256</v>
      </c>
      <c r="C171" s="424">
        <v>45</v>
      </c>
      <c r="D171" s="424"/>
      <c r="E171" s="347"/>
      <c r="F171" s="73">
        <v>0</v>
      </c>
      <c r="G171" s="20">
        <f t="shared" si="6"/>
        <v>-45</v>
      </c>
    </row>
    <row r="172" spans="1:7" ht="11.25" customHeight="1" thickBot="1">
      <c r="A172" s="137" t="s">
        <v>228</v>
      </c>
      <c r="B172" s="367" t="s">
        <v>131</v>
      </c>
      <c r="C172" s="331"/>
      <c r="D172" s="331">
        <f>D173</f>
        <v>0</v>
      </c>
      <c r="E172" s="603"/>
      <c r="F172" s="604">
        <v>0</v>
      </c>
      <c r="G172" s="182">
        <f t="shared" si="6"/>
        <v>0</v>
      </c>
    </row>
    <row r="173" spans="1:7" ht="11.25" customHeight="1" thickBot="1">
      <c r="A173" s="34" t="s">
        <v>538</v>
      </c>
      <c r="B173" s="398" t="s">
        <v>470</v>
      </c>
      <c r="C173" s="484"/>
      <c r="D173" s="421"/>
      <c r="E173" s="343"/>
      <c r="F173" s="503">
        <v>0</v>
      </c>
      <c r="G173" s="544">
        <f t="shared" si="6"/>
        <v>0</v>
      </c>
    </row>
    <row r="174" spans="1:7" ht="11.25" customHeight="1" thickBot="1">
      <c r="A174" s="137" t="s">
        <v>230</v>
      </c>
      <c r="B174" s="367" t="s">
        <v>132</v>
      </c>
      <c r="C174" s="331"/>
      <c r="D174" s="331"/>
      <c r="E174" s="365">
        <v>-0.00128</v>
      </c>
      <c r="F174" s="116">
        <v>0</v>
      </c>
      <c r="G174" s="20">
        <f t="shared" si="6"/>
        <v>0</v>
      </c>
    </row>
    <row r="175" spans="1:7" ht="11.25" customHeight="1" thickBot="1">
      <c r="A175" s="72"/>
      <c r="B175" s="367" t="s">
        <v>191</v>
      </c>
      <c r="C175" s="331">
        <f>C8+C98</f>
        <v>460831.19567999995</v>
      </c>
      <c r="D175" s="331">
        <f>D8+D98</f>
        <v>34570.13231</v>
      </c>
      <c r="E175" s="331">
        <f>E8+E98</f>
        <v>29388.8761</v>
      </c>
      <c r="F175" s="73">
        <f>D175/C175*100</f>
        <v>7.5016909953304065</v>
      </c>
      <c r="G175" s="20">
        <f t="shared" si="6"/>
        <v>-426261.06336999993</v>
      </c>
    </row>
    <row r="176" spans="1:7" ht="11.25" customHeight="1">
      <c r="A176" s="1"/>
      <c r="B176" s="146"/>
      <c r="C176" s="411"/>
      <c r="D176" s="421"/>
      <c r="E176" s="412"/>
      <c r="F176" s="412"/>
      <c r="G176" s="309"/>
    </row>
    <row r="177" spans="1:7" ht="11.25" customHeight="1">
      <c r="A177" s="5" t="s">
        <v>406</v>
      </c>
      <c r="B177" s="5"/>
      <c r="C177" s="413"/>
      <c r="D177" s="495"/>
      <c r="E177" s="441"/>
      <c r="F177" s="414"/>
      <c r="G177" s="5"/>
    </row>
    <row r="178" spans="1:7" ht="11.25" customHeight="1">
      <c r="A178" s="5" t="s">
        <v>389</v>
      </c>
      <c r="B178" s="25"/>
      <c r="C178" s="415"/>
      <c r="D178" s="495" t="s">
        <v>471</v>
      </c>
      <c r="E178" s="416"/>
      <c r="F178" s="416"/>
      <c r="G178" s="5"/>
    </row>
    <row r="179" spans="1:7" ht="11.25" customHeight="1">
      <c r="A179" s="5"/>
      <c r="B179" s="25"/>
      <c r="C179" s="415"/>
      <c r="D179" s="495"/>
      <c r="E179" s="416"/>
      <c r="F179" s="416"/>
      <c r="G179" s="5"/>
    </row>
    <row r="180" spans="1:7" ht="11.25" customHeight="1">
      <c r="A180" s="417" t="s">
        <v>512</v>
      </c>
      <c r="B180" s="5"/>
      <c r="C180" s="418"/>
      <c r="D180" s="496"/>
      <c r="E180" s="420"/>
      <c r="F180" s="419"/>
      <c r="G180" s="1"/>
    </row>
    <row r="181" spans="1:7" ht="11.25" customHeight="1">
      <c r="A181" s="417" t="s">
        <v>390</v>
      </c>
      <c r="C181" s="418"/>
      <c r="D181" s="496"/>
      <c r="E181" s="420"/>
      <c r="F181" s="420"/>
      <c r="G181" s="1"/>
    </row>
    <row r="182" spans="1:7" ht="11.25" customHeight="1">
      <c r="A182" s="1"/>
      <c r="D182" s="421"/>
      <c r="E182" s="391"/>
      <c r="F182" s="392"/>
      <c r="G182" s="1"/>
    </row>
    <row r="183" spans="3:5" ht="12.75">
      <c r="C183" s="469"/>
      <c r="D183" s="332"/>
      <c r="E183" s="442"/>
    </row>
    <row r="184" spans="3:5" ht="12.75">
      <c r="C184" s="469"/>
      <c r="D184" s="332"/>
      <c r="E184" s="442"/>
    </row>
    <row r="185" spans="3:5" ht="12.75">
      <c r="C185" s="469"/>
      <c r="D185" s="332"/>
      <c r="E185" s="442"/>
    </row>
    <row r="186" spans="3:5" ht="12.75">
      <c r="C186" s="469"/>
      <c r="D186" s="332"/>
      <c r="E186" s="442"/>
    </row>
    <row r="187" spans="3:5" ht="12.75">
      <c r="C187" s="469"/>
      <c r="D187" s="332"/>
      <c r="E187" s="442"/>
    </row>
    <row r="188" spans="3:5" ht="12.75">
      <c r="C188" s="469"/>
      <c r="D188" s="332"/>
      <c r="E188" s="442"/>
    </row>
    <row r="189" spans="3:5" ht="12.75">
      <c r="C189" s="469"/>
      <c r="D189" s="332"/>
      <c r="E189" s="442"/>
    </row>
    <row r="190" spans="3:5" ht="12.75">
      <c r="C190" s="469"/>
      <c r="D190" s="332"/>
      <c r="E190" s="442"/>
    </row>
    <row r="191" spans="3:5" ht="12.75">
      <c r="C191" s="469"/>
      <c r="D191" s="332"/>
      <c r="E191" s="442"/>
    </row>
    <row r="192" spans="3:5" ht="12.75">
      <c r="C192" s="469"/>
      <c r="D192" s="332"/>
      <c r="E192" s="442"/>
    </row>
    <row r="193" spans="3:5" ht="12.75">
      <c r="C193" s="469"/>
      <c r="D193" s="332"/>
      <c r="E193" s="442"/>
    </row>
    <row r="194" spans="3:5" ht="12.75">
      <c r="C194" s="469"/>
      <c r="D194" s="332"/>
      <c r="E194" s="442"/>
    </row>
    <row r="195" spans="3:5" ht="12.75">
      <c r="C195" s="469"/>
      <c r="D195" s="332"/>
      <c r="E195" s="442"/>
    </row>
    <row r="196" spans="3:5" ht="12.75">
      <c r="C196" s="469"/>
      <c r="D196" s="332"/>
      <c r="E196" s="442"/>
    </row>
    <row r="197" spans="3:5" ht="12.75">
      <c r="C197" s="469"/>
      <c r="D197" s="332"/>
      <c r="E197" s="442"/>
    </row>
    <row r="198" spans="3:5" ht="12.75">
      <c r="C198" s="469"/>
      <c r="D198" s="332"/>
      <c r="E198" s="442"/>
    </row>
    <row r="199" spans="3:5" ht="12.75">
      <c r="C199" s="469"/>
      <c r="D199" s="332"/>
      <c r="E199" s="442"/>
    </row>
    <row r="200" spans="3:5" ht="12.75">
      <c r="C200" s="469"/>
      <c r="D200" s="332"/>
      <c r="E200" s="442"/>
    </row>
    <row r="201" spans="3:5" ht="12.75">
      <c r="C201" s="469"/>
      <c r="D201" s="332"/>
      <c r="E201" s="442"/>
    </row>
    <row r="202" spans="3:5" ht="12.75">
      <c r="C202" s="469"/>
      <c r="D202" s="332"/>
      <c r="E202" s="442"/>
    </row>
    <row r="203" spans="3:5" ht="12.75">
      <c r="C203" s="469"/>
      <c r="D203" s="332"/>
      <c r="E203" s="442"/>
    </row>
    <row r="204" spans="3:5" ht="12.75">
      <c r="C204" s="469"/>
      <c r="D204" s="332"/>
      <c r="E204" s="442"/>
    </row>
    <row r="205" spans="3:5" ht="12.75">
      <c r="C205" s="469"/>
      <c r="D205" s="332"/>
      <c r="E205" s="442"/>
    </row>
    <row r="206" spans="3:5" ht="12.75">
      <c r="C206" s="469"/>
      <c r="D206" s="332"/>
      <c r="E206" s="442"/>
    </row>
    <row r="207" spans="3:5" ht="12.75">
      <c r="C207" s="469"/>
      <c r="D207" s="332"/>
      <c r="E207" s="442"/>
    </row>
    <row r="208" spans="3:5" ht="12.75">
      <c r="C208" s="469"/>
      <c r="D208" s="332"/>
      <c r="E208" s="442"/>
    </row>
    <row r="209" spans="3:5" ht="12.75">
      <c r="C209" s="469"/>
      <c r="D209" s="332"/>
      <c r="E209" s="442"/>
    </row>
    <row r="210" spans="3:5" ht="12.75">
      <c r="C210" s="469"/>
      <c r="D210" s="332"/>
      <c r="E210" s="442"/>
    </row>
    <row r="211" spans="3:5" ht="12.75">
      <c r="C211" s="469"/>
      <c r="D211" s="332"/>
      <c r="E211" s="442"/>
    </row>
    <row r="212" spans="3:5" ht="12.75">
      <c r="C212" s="469"/>
      <c r="D212" s="332"/>
      <c r="E212" s="442"/>
    </row>
    <row r="213" spans="3:5" ht="12.75">
      <c r="C213" s="469"/>
      <c r="D213" s="332"/>
      <c r="E213" s="442"/>
    </row>
    <row r="214" spans="3:5" ht="12.75">
      <c r="C214" s="469"/>
      <c r="D214" s="332"/>
      <c r="E214" s="442"/>
    </row>
    <row r="215" spans="3:5" ht="12.75">
      <c r="C215" s="469"/>
      <c r="D215" s="332"/>
      <c r="E215" s="442"/>
    </row>
    <row r="216" spans="3:5" ht="12.75">
      <c r="C216" s="469"/>
      <c r="D216" s="332"/>
      <c r="E216" s="442"/>
    </row>
    <row r="217" spans="3:5" ht="12.75">
      <c r="C217" s="469"/>
      <c r="D217" s="332"/>
      <c r="E217" s="442"/>
    </row>
    <row r="218" spans="3:5" ht="12.75">
      <c r="C218" s="469"/>
      <c r="D218" s="332"/>
      <c r="E218" s="442"/>
    </row>
    <row r="219" spans="3:5" ht="12.75">
      <c r="C219" s="469"/>
      <c r="D219" s="332"/>
      <c r="E219" s="442"/>
    </row>
    <row r="220" spans="3:5" ht="12.75">
      <c r="C220" s="469"/>
      <c r="D220" s="332"/>
      <c r="E220" s="442"/>
    </row>
    <row r="221" spans="3:5" ht="12.75">
      <c r="C221" s="469"/>
      <c r="D221" s="332"/>
      <c r="E221" s="442"/>
    </row>
    <row r="222" spans="3:5" ht="12.75">
      <c r="C222" s="469"/>
      <c r="D222" s="332"/>
      <c r="E222" s="442"/>
    </row>
    <row r="223" spans="3:5" ht="12.75">
      <c r="C223" s="469"/>
      <c r="D223" s="332"/>
      <c r="E223" s="442"/>
    </row>
    <row r="224" spans="3:5" ht="12.75">
      <c r="C224" s="469"/>
      <c r="D224" s="332"/>
      <c r="E224" s="442"/>
    </row>
    <row r="225" spans="3:5" ht="12.75">
      <c r="C225" s="469"/>
      <c r="D225" s="332"/>
      <c r="E225" s="442"/>
    </row>
    <row r="226" spans="3:5" ht="12.75">
      <c r="C226" s="469"/>
      <c r="D226" s="332"/>
      <c r="E226" s="442"/>
    </row>
    <row r="227" spans="3:5" ht="12.75">
      <c r="C227" s="469"/>
      <c r="D227" s="332"/>
      <c r="E227" s="442"/>
    </row>
    <row r="228" spans="3:5" ht="12.75">
      <c r="C228" s="469"/>
      <c r="D228" s="332"/>
      <c r="E228" s="442"/>
    </row>
    <row r="229" spans="3:5" ht="12.75">
      <c r="C229" s="469"/>
      <c r="D229" s="332"/>
      <c r="E229" s="442"/>
    </row>
    <row r="230" spans="3:5" ht="12.75">
      <c r="C230" s="469"/>
      <c r="D230" s="332"/>
      <c r="E230" s="442"/>
    </row>
    <row r="231" spans="3:5" ht="12.75">
      <c r="C231" s="469"/>
      <c r="D231" s="332"/>
      <c r="E231" s="442"/>
    </row>
    <row r="232" spans="3:5" ht="12.75">
      <c r="C232" s="469"/>
      <c r="D232" s="332"/>
      <c r="E232" s="442"/>
    </row>
    <row r="233" spans="3:5" ht="12.75">
      <c r="C233" s="469"/>
      <c r="D233" s="332"/>
      <c r="E233" s="442"/>
    </row>
    <row r="234" spans="3:5" ht="12.75">
      <c r="C234" s="469"/>
      <c r="D234" s="332"/>
      <c r="E234" s="442"/>
    </row>
    <row r="235" spans="3:5" ht="12.75">
      <c r="C235" s="469"/>
      <c r="D235" s="332"/>
      <c r="E235" s="442"/>
    </row>
    <row r="236" spans="3:5" ht="12.75">
      <c r="C236" s="469"/>
      <c r="D236" s="332"/>
      <c r="E236" s="442"/>
    </row>
    <row r="237" spans="3:5" ht="12.75">
      <c r="C237" s="469"/>
      <c r="D237" s="332"/>
      <c r="E237" s="442"/>
    </row>
    <row r="238" spans="3:5" ht="12.75">
      <c r="C238" s="469"/>
      <c r="D238" s="332"/>
      <c r="E238" s="442"/>
    </row>
    <row r="239" spans="3:5" ht="12.75">
      <c r="C239" s="469"/>
      <c r="D239" s="332"/>
      <c r="E239" s="442"/>
    </row>
    <row r="240" spans="3:5" ht="12.75">
      <c r="C240" s="469"/>
      <c r="D240" s="332"/>
      <c r="E240" s="442"/>
    </row>
    <row r="241" spans="3:5" ht="12.75">
      <c r="C241" s="469"/>
      <c r="D241" s="332"/>
      <c r="E241" s="442"/>
    </row>
    <row r="242" spans="3:5" ht="12.75">
      <c r="C242" s="469"/>
      <c r="D242" s="332"/>
      <c r="E242" s="442"/>
    </row>
    <row r="243" spans="3:5" ht="12.75">
      <c r="C243" s="469"/>
      <c r="D243" s="332"/>
      <c r="E243" s="442"/>
    </row>
    <row r="244" spans="3:5" ht="12.75">
      <c r="C244" s="469"/>
      <c r="D244" s="332"/>
      <c r="E244" s="442"/>
    </row>
    <row r="245" spans="3:5" ht="12.75">
      <c r="C245" s="469"/>
      <c r="D245" s="332"/>
      <c r="E245" s="442"/>
    </row>
    <row r="246" spans="3:5" ht="12.75">
      <c r="C246" s="469"/>
      <c r="D246" s="332"/>
      <c r="E246" s="442"/>
    </row>
    <row r="247" spans="3:5" ht="12.75">
      <c r="C247" s="469"/>
      <c r="D247" s="332"/>
      <c r="E247" s="442"/>
    </row>
    <row r="248" spans="3:5" ht="12.75">
      <c r="C248" s="469"/>
      <c r="D248" s="332"/>
      <c r="E248" s="442"/>
    </row>
    <row r="249" spans="3:5" ht="12.75">
      <c r="C249" s="469"/>
      <c r="D249" s="332"/>
      <c r="E249" s="442"/>
    </row>
    <row r="250" spans="3:5" ht="12.75">
      <c r="C250" s="469"/>
      <c r="D250" s="332"/>
      <c r="E250" s="442"/>
    </row>
    <row r="251" spans="3:5" ht="12.75">
      <c r="C251" s="469"/>
      <c r="D251" s="332"/>
      <c r="E251" s="442"/>
    </row>
    <row r="252" spans="3:5" ht="12.75">
      <c r="C252" s="469"/>
      <c r="D252" s="332"/>
      <c r="E252" s="442"/>
    </row>
    <row r="253" spans="3:5" ht="12.75">
      <c r="C253" s="469"/>
      <c r="D253" s="332"/>
      <c r="E253" s="442"/>
    </row>
    <row r="254" spans="3:5" ht="12.75">
      <c r="C254" s="469"/>
      <c r="D254" s="332"/>
      <c r="E254" s="442"/>
    </row>
    <row r="255" spans="3:5" ht="12.75">
      <c r="C255" s="469"/>
      <c r="D255" s="332"/>
      <c r="E255" s="442"/>
    </row>
    <row r="256" spans="3:5" ht="12.75">
      <c r="C256" s="469"/>
      <c r="D256" s="332"/>
      <c r="E256" s="442"/>
    </row>
    <row r="257" spans="3:5" ht="12.75">
      <c r="C257" s="469"/>
      <c r="D257" s="332"/>
      <c r="E257" s="442"/>
    </row>
    <row r="258" spans="3:5" ht="12.75">
      <c r="C258" s="469"/>
      <c r="D258" s="332"/>
      <c r="E258" s="442"/>
    </row>
    <row r="259" spans="3:5" ht="12.75">
      <c r="C259" s="469"/>
      <c r="D259" s="332"/>
      <c r="E259" s="442"/>
    </row>
    <row r="260" spans="3:5" ht="12.75">
      <c r="C260" s="469"/>
      <c r="D260" s="332"/>
      <c r="E260" s="442"/>
    </row>
    <row r="261" spans="3:5" ht="12.75">
      <c r="C261" s="469"/>
      <c r="D261" s="332"/>
      <c r="E261" s="442"/>
    </row>
    <row r="262" spans="3:5" ht="12.75">
      <c r="C262" s="469"/>
      <c r="D262" s="332"/>
      <c r="E262" s="442"/>
    </row>
    <row r="263" spans="3:5" ht="12.75">
      <c r="C263" s="469"/>
      <c r="D263" s="332"/>
      <c r="E263" s="442"/>
    </row>
    <row r="264" spans="3:5" ht="12.75">
      <c r="C264" s="469"/>
      <c r="D264" s="332"/>
      <c r="E264" s="442"/>
    </row>
    <row r="265" spans="3:5" ht="12.75">
      <c r="C265" s="469"/>
      <c r="D265" s="332"/>
      <c r="E265" s="442"/>
    </row>
    <row r="266" spans="3:5" ht="12.75">
      <c r="C266" s="469"/>
      <c r="D266" s="332"/>
      <c r="E266" s="442"/>
    </row>
    <row r="267" spans="3:5" ht="12.75">
      <c r="C267" s="469"/>
      <c r="D267" s="332"/>
      <c r="E267" s="442"/>
    </row>
    <row r="268" spans="3:5" ht="12.75">
      <c r="C268" s="469"/>
      <c r="D268" s="332"/>
      <c r="E268" s="442"/>
    </row>
    <row r="269" spans="3:5" ht="12.75">
      <c r="C269" s="469"/>
      <c r="D269" s="332"/>
      <c r="E269" s="442"/>
    </row>
    <row r="270" spans="3:5" ht="12.75">
      <c r="C270" s="469"/>
      <c r="D270" s="332"/>
      <c r="E270" s="442"/>
    </row>
    <row r="271" spans="3:5" ht="12.75">
      <c r="C271" s="469"/>
      <c r="D271" s="332"/>
      <c r="E271" s="442"/>
    </row>
    <row r="272" spans="3:5" ht="12.75">
      <c r="C272" s="469"/>
      <c r="D272" s="332"/>
      <c r="E272" s="442"/>
    </row>
    <row r="273" spans="3:5" ht="12.75">
      <c r="C273" s="469"/>
      <c r="D273" s="332"/>
      <c r="E273" s="442"/>
    </row>
    <row r="274" spans="3:5" ht="12.75">
      <c r="C274" s="469"/>
      <c r="D274" s="332"/>
      <c r="E274" s="442"/>
    </row>
    <row r="275" spans="3:5" ht="12.75">
      <c r="C275" s="469"/>
      <c r="D275" s="332"/>
      <c r="E275" s="442"/>
    </row>
    <row r="276" spans="3:5" ht="12.75">
      <c r="C276" s="469"/>
      <c r="D276" s="332"/>
      <c r="E276" s="442"/>
    </row>
    <row r="277" spans="3:5" ht="12.75">
      <c r="C277" s="469"/>
      <c r="D277" s="332"/>
      <c r="E277" s="442"/>
    </row>
    <row r="278" spans="3:5" ht="12.75">
      <c r="C278" s="469"/>
      <c r="D278" s="332"/>
      <c r="E278" s="442"/>
    </row>
    <row r="279" spans="3:5" ht="12.75">
      <c r="C279" s="469"/>
      <c r="D279" s="332"/>
      <c r="E279" s="442"/>
    </row>
    <row r="280" spans="3:5" ht="12.75">
      <c r="C280" s="469"/>
      <c r="D280" s="332"/>
      <c r="E280" s="442"/>
    </row>
    <row r="281" spans="3:5" ht="12.75">
      <c r="C281" s="469"/>
      <c r="D281" s="332"/>
      <c r="E281" s="442"/>
    </row>
    <row r="282" spans="3:5" ht="12.75">
      <c r="C282" s="469"/>
      <c r="D282" s="332"/>
      <c r="E282" s="442"/>
    </row>
    <row r="283" spans="3:5" ht="12.75">
      <c r="C283" s="469"/>
      <c r="D283" s="332"/>
      <c r="E283" s="442"/>
    </row>
    <row r="284" spans="3:5" ht="12.75">
      <c r="C284" s="469"/>
      <c r="D284" s="332"/>
      <c r="E284" s="442"/>
    </row>
    <row r="285" spans="3:5" ht="12.75">
      <c r="C285" s="469"/>
      <c r="D285" s="332"/>
      <c r="E285" s="442"/>
    </row>
    <row r="286" spans="3:5" ht="12.75">
      <c r="C286" s="469"/>
      <c r="D286" s="332"/>
      <c r="E286" s="442"/>
    </row>
    <row r="287" spans="3:5" ht="12.75">
      <c r="C287" s="469"/>
      <c r="D287" s="332"/>
      <c r="E287" s="442"/>
    </row>
    <row r="288" spans="3:5" ht="12.75">
      <c r="C288" s="469"/>
      <c r="D288" s="332"/>
      <c r="E288" s="442"/>
    </row>
    <row r="289" spans="3:5" ht="12.75">
      <c r="C289" s="469"/>
      <c r="D289" s="332"/>
      <c r="E289" s="442"/>
    </row>
    <row r="290" spans="3:5" ht="12.75">
      <c r="C290" s="469"/>
      <c r="D290" s="332"/>
      <c r="E290" s="442"/>
    </row>
    <row r="291" spans="3:5" ht="12.75">
      <c r="C291" s="469"/>
      <c r="D291" s="332"/>
      <c r="E291" s="442"/>
    </row>
    <row r="292" spans="3:5" ht="12.75">
      <c r="C292" s="469"/>
      <c r="D292" s="332"/>
      <c r="E292" s="442"/>
    </row>
    <row r="293" spans="3:5" ht="12.75">
      <c r="C293" s="469"/>
      <c r="D293" s="332"/>
      <c r="E293" s="442"/>
    </row>
    <row r="294" spans="3:5" ht="12.75">
      <c r="C294" s="469"/>
      <c r="D294" s="332"/>
      <c r="E294" s="442"/>
    </row>
    <row r="295" spans="3:5" ht="12.75">
      <c r="C295" s="469"/>
      <c r="D295" s="332"/>
      <c r="E295" s="442"/>
    </row>
    <row r="296" spans="3:5" ht="12.75">
      <c r="C296" s="469"/>
      <c r="D296" s="332"/>
      <c r="E296" s="442"/>
    </row>
    <row r="297" spans="3:5" ht="12.75">
      <c r="C297" s="469"/>
      <c r="D297" s="332"/>
      <c r="E297" s="442"/>
    </row>
    <row r="298" spans="3:5" ht="12.75">
      <c r="C298" s="469"/>
      <c r="D298" s="332"/>
      <c r="E298" s="442"/>
    </row>
    <row r="299" spans="3:5" ht="12.75">
      <c r="C299" s="469"/>
      <c r="D299" s="332"/>
      <c r="E299" s="442"/>
    </row>
    <row r="300" spans="3:5" ht="12.75">
      <c r="C300" s="469"/>
      <c r="D300" s="332"/>
      <c r="E300" s="442"/>
    </row>
    <row r="301" spans="3:5" ht="12.75">
      <c r="C301" s="469"/>
      <c r="D301" s="332"/>
      <c r="E301" s="442"/>
    </row>
    <row r="302" spans="3:5" ht="12.75">
      <c r="C302" s="469"/>
      <c r="D302" s="332"/>
      <c r="E302" s="442"/>
    </row>
    <row r="303" spans="3:5" ht="12.75">
      <c r="C303" s="469"/>
      <c r="D303" s="332"/>
      <c r="E303" s="442"/>
    </row>
    <row r="304" spans="3:5" ht="12.75">
      <c r="C304" s="469"/>
      <c r="D304" s="332"/>
      <c r="E304" s="442"/>
    </row>
    <row r="305" spans="3:5" ht="12.75">
      <c r="C305" s="469"/>
      <c r="D305" s="332"/>
      <c r="E305" s="442"/>
    </row>
    <row r="306" spans="3:5" ht="12.75">
      <c r="C306" s="469"/>
      <c r="D306" s="332"/>
      <c r="E306" s="442"/>
    </row>
    <row r="307" spans="3:5" ht="12.75">
      <c r="C307" s="469"/>
      <c r="D307" s="332"/>
      <c r="E307" s="442"/>
    </row>
    <row r="308" spans="3:5" ht="12.75">
      <c r="C308" s="469"/>
      <c r="D308" s="332"/>
      <c r="E308" s="442"/>
    </row>
    <row r="309" spans="3:5" ht="12.75">
      <c r="C309" s="469"/>
      <c r="D309" s="332"/>
      <c r="E309" s="442"/>
    </row>
    <row r="310" spans="3:5" ht="12.75">
      <c r="C310" s="469"/>
      <c r="D310" s="332"/>
      <c r="E310" s="442"/>
    </row>
    <row r="311" spans="3:5" ht="12.75">
      <c r="C311" s="469"/>
      <c r="D311" s="332"/>
      <c r="E311" s="442"/>
    </row>
    <row r="312" spans="3:5" ht="12.75">
      <c r="C312" s="469"/>
      <c r="D312" s="332"/>
      <c r="E312" s="442"/>
    </row>
    <row r="313" spans="3:5" ht="12.75">
      <c r="C313" s="469"/>
      <c r="D313" s="332"/>
      <c r="E313" s="442"/>
    </row>
    <row r="314" spans="3:5" ht="12.75">
      <c r="C314" s="469"/>
      <c r="D314" s="332"/>
      <c r="E314" s="442"/>
    </row>
    <row r="315" spans="3:5" ht="12.75">
      <c r="C315" s="469"/>
      <c r="D315" s="332"/>
      <c r="E315" s="442"/>
    </row>
    <row r="316" spans="3:5" ht="12.75">
      <c r="C316" s="469"/>
      <c r="D316" s="332"/>
      <c r="E316" s="442"/>
    </row>
    <row r="317" spans="3:5" ht="12.75">
      <c r="C317" s="469"/>
      <c r="D317" s="332"/>
      <c r="E317" s="442"/>
    </row>
    <row r="318" spans="3:5" ht="12.75">
      <c r="C318" s="469"/>
      <c r="D318" s="332"/>
      <c r="E318" s="442"/>
    </row>
    <row r="319" spans="3:5" ht="12.75">
      <c r="C319" s="469"/>
      <c r="D319" s="332"/>
      <c r="E319" s="442"/>
    </row>
    <row r="320" spans="3:5" ht="12.75">
      <c r="C320" s="469"/>
      <c r="D320" s="332"/>
      <c r="E320" s="442"/>
    </row>
    <row r="321" spans="3:5" ht="12.75">
      <c r="C321" s="469"/>
      <c r="D321" s="332"/>
      <c r="E321" s="442"/>
    </row>
    <row r="322" spans="3:5" ht="12.75">
      <c r="C322" s="469"/>
      <c r="D322" s="332"/>
      <c r="E322" s="442"/>
    </row>
    <row r="323" spans="3:5" ht="12.75">
      <c r="C323" s="469"/>
      <c r="D323" s="332"/>
      <c r="E323" s="442"/>
    </row>
    <row r="324" spans="3:5" ht="12.75">
      <c r="C324" s="469"/>
      <c r="D324" s="332"/>
      <c r="E324" s="442"/>
    </row>
    <row r="325" spans="3:5" ht="12.75">
      <c r="C325" s="469"/>
      <c r="D325" s="332"/>
      <c r="E325" s="442"/>
    </row>
    <row r="326" spans="3:5" ht="12.75">
      <c r="C326" s="469"/>
      <c r="D326" s="332"/>
      <c r="E326" s="442"/>
    </row>
    <row r="327" spans="3:5" ht="12.75">
      <c r="C327" s="469"/>
      <c r="D327" s="332"/>
      <c r="E327" s="442"/>
    </row>
    <row r="328" spans="3:5" ht="12.75">
      <c r="C328" s="469"/>
      <c r="D328" s="332"/>
      <c r="E328" s="442"/>
    </row>
    <row r="329" spans="3:5" ht="12.75">
      <c r="C329" s="469"/>
      <c r="D329" s="332"/>
      <c r="E329" s="442"/>
    </row>
    <row r="330" spans="3:5" ht="12.75">
      <c r="C330" s="469"/>
      <c r="D330" s="332"/>
      <c r="E330" s="442"/>
    </row>
    <row r="331" spans="3:5" ht="12.75">
      <c r="C331" s="469"/>
      <c r="D331" s="332"/>
      <c r="E331" s="442"/>
    </row>
    <row r="332" spans="3:5" ht="12.75">
      <c r="C332" s="469"/>
      <c r="D332" s="332"/>
      <c r="E332" s="442"/>
    </row>
    <row r="333" spans="3:5" ht="12.75">
      <c r="C333" s="469"/>
      <c r="D333" s="332"/>
      <c r="E333" s="442"/>
    </row>
    <row r="334" spans="3:5" ht="12.75">
      <c r="C334" s="469"/>
      <c r="D334" s="332"/>
      <c r="E334" s="442"/>
    </row>
    <row r="335" spans="3:5" ht="12.75">
      <c r="C335" s="469"/>
      <c r="D335" s="332"/>
      <c r="E335" s="442"/>
    </row>
    <row r="336" spans="3:5" ht="12.75">
      <c r="C336" s="469"/>
      <c r="D336" s="332"/>
      <c r="E336" s="442"/>
    </row>
    <row r="337" spans="3:5" ht="12.75">
      <c r="C337" s="469"/>
      <c r="D337" s="332"/>
      <c r="E337" s="442"/>
    </row>
    <row r="338" spans="3:5" ht="12.75">
      <c r="C338" s="469"/>
      <c r="D338" s="332"/>
      <c r="E338" s="442"/>
    </row>
    <row r="339" spans="3:5" ht="12.75">
      <c r="C339" s="469"/>
      <c r="D339" s="332"/>
      <c r="E339" s="442"/>
    </row>
    <row r="340" spans="3:5" ht="12.75">
      <c r="C340" s="469"/>
      <c r="D340" s="332"/>
      <c r="E340" s="442"/>
    </row>
    <row r="341" spans="3:5" ht="12.75">
      <c r="C341" s="469"/>
      <c r="D341" s="332"/>
      <c r="E341" s="442"/>
    </row>
    <row r="342" spans="3:5" ht="12.75">
      <c r="C342" s="469"/>
      <c r="D342" s="332"/>
      <c r="E342" s="442"/>
    </row>
    <row r="343" spans="3:5" ht="12.75">
      <c r="C343" s="469"/>
      <c r="D343" s="332"/>
      <c r="E343" s="442"/>
    </row>
    <row r="344" spans="3:5" ht="12.75">
      <c r="C344" s="469"/>
      <c r="D344" s="332"/>
      <c r="E344" s="442"/>
    </row>
    <row r="345" spans="3:5" ht="12.75">
      <c r="C345" s="469"/>
      <c r="D345" s="332"/>
      <c r="E345" s="442"/>
    </row>
    <row r="346" spans="3:5" ht="12.75">
      <c r="C346" s="469"/>
      <c r="D346" s="332"/>
      <c r="E346" s="442"/>
    </row>
    <row r="347" spans="3:5" ht="12.75">
      <c r="C347" s="469"/>
      <c r="D347" s="332"/>
      <c r="E347" s="442"/>
    </row>
    <row r="348" spans="3:5" ht="12.75">
      <c r="C348" s="469"/>
      <c r="D348" s="332"/>
      <c r="E348" s="442"/>
    </row>
    <row r="349" spans="3:5" ht="12.75">
      <c r="C349" s="469"/>
      <c r="D349" s="332"/>
      <c r="E349" s="442"/>
    </row>
    <row r="350" spans="3:5" ht="12.75">
      <c r="C350" s="469"/>
      <c r="D350" s="332"/>
      <c r="E350" s="442"/>
    </row>
    <row r="351" spans="3:5" ht="12.75">
      <c r="C351" s="469"/>
      <c r="D351" s="332"/>
      <c r="E351" s="442"/>
    </row>
    <row r="352" spans="3:5" ht="12.75">
      <c r="C352" s="469"/>
      <c r="D352" s="332"/>
      <c r="E352" s="442"/>
    </row>
    <row r="353" spans="3:5" ht="12.75">
      <c r="C353" s="469"/>
      <c r="D353" s="332"/>
      <c r="E353" s="442"/>
    </row>
    <row r="354" spans="3:5" ht="12.75">
      <c r="C354" s="469"/>
      <c r="D354" s="332"/>
      <c r="E354" s="442"/>
    </row>
    <row r="355" spans="3:5" ht="12.75">
      <c r="C355" s="469"/>
      <c r="D355" s="332"/>
      <c r="E355" s="442"/>
    </row>
    <row r="356" spans="3:5" ht="12.75">
      <c r="C356" s="469"/>
      <c r="D356" s="332"/>
      <c r="E356" s="442"/>
    </row>
    <row r="357" spans="3:5" ht="12.75">
      <c r="C357" s="469"/>
      <c r="D357" s="332"/>
      <c r="E357" s="442"/>
    </row>
    <row r="358" spans="3:5" ht="12.75">
      <c r="C358" s="469"/>
      <c r="D358" s="332"/>
      <c r="E358" s="442"/>
    </row>
    <row r="359" spans="3:5" ht="12.75">
      <c r="C359" s="469"/>
      <c r="D359" s="332"/>
      <c r="E359" s="442"/>
    </row>
    <row r="360" spans="3:5" ht="12.75">
      <c r="C360" s="469"/>
      <c r="D360" s="332"/>
      <c r="E360" s="442"/>
    </row>
    <row r="361" spans="3:5" ht="12.75">
      <c r="C361" s="469"/>
      <c r="D361" s="332"/>
      <c r="E361" s="442"/>
    </row>
    <row r="362" spans="3:5" ht="12.75">
      <c r="C362" s="469"/>
      <c r="D362" s="332"/>
      <c r="E362" s="442"/>
    </row>
    <row r="363" spans="3:5" ht="12.75">
      <c r="C363" s="469"/>
      <c r="D363" s="332"/>
      <c r="E363" s="442"/>
    </row>
    <row r="364" spans="3:5" ht="12.75">
      <c r="C364" s="469"/>
      <c r="D364" s="332"/>
      <c r="E364" s="442"/>
    </row>
    <row r="365" spans="3:5" ht="12.75">
      <c r="C365" s="469"/>
      <c r="D365" s="332"/>
      <c r="E365" s="442"/>
    </row>
    <row r="366" spans="3:5" ht="12.75">
      <c r="C366" s="469"/>
      <c r="D366" s="332"/>
      <c r="E366" s="442"/>
    </row>
    <row r="367" spans="3:5" ht="12.75">
      <c r="C367" s="469"/>
      <c r="D367" s="332"/>
      <c r="E367" s="442"/>
    </row>
    <row r="368" spans="3:5" ht="12.75">
      <c r="C368" s="469"/>
      <c r="D368" s="332"/>
      <c r="E368" s="442"/>
    </row>
    <row r="369" spans="3:5" ht="12.75">
      <c r="C369" s="469"/>
      <c r="D369" s="332"/>
      <c r="E369" s="442"/>
    </row>
    <row r="370" spans="3:5" ht="12.75">
      <c r="C370" s="469"/>
      <c r="D370" s="332"/>
      <c r="E370" s="442"/>
    </row>
    <row r="371" spans="3:5" ht="12.75">
      <c r="C371" s="469"/>
      <c r="D371" s="332"/>
      <c r="E371" s="442"/>
    </row>
    <row r="372" spans="3:5" ht="12.75">
      <c r="C372" s="469"/>
      <c r="D372" s="332"/>
      <c r="E372" s="442"/>
    </row>
    <row r="373" spans="3:5" ht="12.75">
      <c r="C373" s="469"/>
      <c r="D373" s="332"/>
      <c r="E373" s="442"/>
    </row>
    <row r="374" spans="3:5" ht="12.75">
      <c r="C374" s="469"/>
      <c r="D374" s="332"/>
      <c r="E374" s="442"/>
    </row>
    <row r="375" spans="3:5" ht="12.75">
      <c r="C375" s="469"/>
      <c r="D375" s="332"/>
      <c r="E375" s="442"/>
    </row>
    <row r="376" spans="3:5" ht="12.75">
      <c r="C376" s="469"/>
      <c r="D376" s="332"/>
      <c r="E376" s="442"/>
    </row>
    <row r="377" spans="3:5" ht="12.75">
      <c r="C377" s="469"/>
      <c r="D377" s="332"/>
      <c r="E377" s="442"/>
    </row>
    <row r="378" spans="3:5" ht="12.75">
      <c r="C378" s="469"/>
      <c r="D378" s="332"/>
      <c r="E378" s="442"/>
    </row>
    <row r="379" spans="3:5" ht="12.75">
      <c r="C379" s="469"/>
      <c r="D379" s="332"/>
      <c r="E379" s="442"/>
    </row>
    <row r="380" spans="3:5" ht="12.75">
      <c r="C380" s="469"/>
      <c r="D380" s="332"/>
      <c r="E380" s="442"/>
    </row>
    <row r="381" spans="3:5" ht="12.75">
      <c r="C381" s="469"/>
      <c r="D381" s="332"/>
      <c r="E381" s="442"/>
    </row>
    <row r="382" spans="3:5" ht="12.75">
      <c r="C382" s="469"/>
      <c r="D382" s="332"/>
      <c r="E382" s="442"/>
    </row>
    <row r="383" spans="3:5" ht="12.75">
      <c r="C383" s="469"/>
      <c r="D383" s="332"/>
      <c r="E383" s="442"/>
    </row>
    <row r="384" spans="3:5" ht="12.75">
      <c r="C384" s="469"/>
      <c r="D384" s="332"/>
      <c r="E384" s="442"/>
    </row>
    <row r="385" spans="3:5" ht="12.75">
      <c r="C385" s="469"/>
      <c r="D385" s="332"/>
      <c r="E385" s="442"/>
    </row>
    <row r="386" spans="3:5" ht="12.75">
      <c r="C386" s="469"/>
      <c r="D386" s="332"/>
      <c r="E386" s="442"/>
    </row>
    <row r="387" spans="3:5" ht="12.75">
      <c r="C387" s="469"/>
      <c r="D387" s="332"/>
      <c r="E387" s="442"/>
    </row>
    <row r="388" spans="3:5" ht="12.75">
      <c r="C388" s="469"/>
      <c r="D388" s="332"/>
      <c r="E388" s="442"/>
    </row>
    <row r="389" spans="3:5" ht="12.75">
      <c r="C389" s="469"/>
      <c r="D389" s="332"/>
      <c r="E389" s="442"/>
    </row>
    <row r="390" spans="3:5" ht="12.75">
      <c r="C390" s="469"/>
      <c r="D390" s="332"/>
      <c r="E390" s="442"/>
    </row>
    <row r="391" spans="3:5" ht="12.75">
      <c r="C391" s="469"/>
      <c r="D391" s="332"/>
      <c r="E391" s="442"/>
    </row>
    <row r="392" spans="3:5" ht="12.75">
      <c r="C392" s="469"/>
      <c r="D392" s="332"/>
      <c r="E392" s="442"/>
    </row>
    <row r="393" spans="3:5" ht="12.75">
      <c r="C393" s="469"/>
      <c r="D393" s="332"/>
      <c r="E393" s="442"/>
    </row>
    <row r="394" spans="3:5" ht="12.75">
      <c r="C394" s="469"/>
      <c r="D394" s="332"/>
      <c r="E394" s="442"/>
    </row>
    <row r="395" spans="3:5" ht="12.75">
      <c r="C395" s="469"/>
      <c r="D395" s="332"/>
      <c r="E395" s="442"/>
    </row>
    <row r="396" spans="3:5" ht="12.75">
      <c r="C396" s="469"/>
      <c r="D396" s="332"/>
      <c r="E396" s="442"/>
    </row>
    <row r="397" spans="3:5" ht="12.75">
      <c r="C397" s="469"/>
      <c r="D397" s="332"/>
      <c r="E397" s="442"/>
    </row>
    <row r="398" spans="3:5" ht="12.75">
      <c r="C398" s="469"/>
      <c r="D398" s="332"/>
      <c r="E398" s="442"/>
    </row>
    <row r="399" spans="3:5" ht="12.75">
      <c r="C399" s="469"/>
      <c r="D399" s="332"/>
      <c r="E399" s="442"/>
    </row>
    <row r="400" spans="3:5" ht="12.75">
      <c r="C400" s="469"/>
      <c r="D400" s="332"/>
      <c r="E400" s="442"/>
    </row>
    <row r="401" spans="3:5" ht="12.75">
      <c r="C401" s="469"/>
      <c r="D401" s="332"/>
      <c r="E401" s="442"/>
    </row>
    <row r="402" spans="3:5" ht="12.75">
      <c r="C402" s="469"/>
      <c r="D402" s="332"/>
      <c r="E402" s="442"/>
    </row>
    <row r="403" spans="3:5" ht="12.75">
      <c r="C403" s="469"/>
      <c r="D403" s="332"/>
      <c r="E403" s="442"/>
    </row>
    <row r="404" spans="3:5" ht="12.75">
      <c r="C404" s="469"/>
      <c r="D404" s="332"/>
      <c r="E404" s="442"/>
    </row>
    <row r="405" spans="3:5" ht="12.75">
      <c r="C405" s="469"/>
      <c r="D405" s="332"/>
      <c r="E405" s="442"/>
    </row>
    <row r="406" spans="3:5" ht="12.75">
      <c r="C406" s="469"/>
      <c r="D406" s="332"/>
      <c r="E406" s="442"/>
    </row>
    <row r="407" spans="3:5" ht="12.75">
      <c r="C407" s="469"/>
      <c r="D407" s="332"/>
      <c r="E407" s="442"/>
    </row>
    <row r="408" spans="3:5" ht="12.75">
      <c r="C408" s="469"/>
      <c r="D408" s="332"/>
      <c r="E408" s="442"/>
    </row>
    <row r="409" spans="3:5" ht="12.75">
      <c r="C409" s="469"/>
      <c r="D409" s="332"/>
      <c r="E409" s="442"/>
    </row>
    <row r="410" spans="3:5" ht="12.75">
      <c r="C410" s="469"/>
      <c r="D410" s="332"/>
      <c r="E410" s="442"/>
    </row>
    <row r="411" spans="3:5" ht="12.75">
      <c r="C411" s="469"/>
      <c r="D411" s="332"/>
      <c r="E411" s="442"/>
    </row>
    <row r="412" spans="3:5" ht="12.75">
      <c r="C412" s="469"/>
      <c r="D412" s="332"/>
      <c r="E412" s="442"/>
    </row>
    <row r="413" spans="3:5" ht="12.75">
      <c r="C413" s="469"/>
      <c r="D413" s="332"/>
      <c r="E413" s="442"/>
    </row>
    <row r="414" spans="3:5" ht="12.75">
      <c r="C414" s="469"/>
      <c r="D414" s="332"/>
      <c r="E414" s="442"/>
    </row>
    <row r="415" spans="3:5" ht="12.75">
      <c r="C415" s="469"/>
      <c r="D415" s="332"/>
      <c r="E415" s="442"/>
    </row>
    <row r="416" spans="3:5" ht="12.75">
      <c r="C416" s="469"/>
      <c r="D416" s="332"/>
      <c r="E416" s="442"/>
    </row>
    <row r="417" spans="3:5" ht="12.75">
      <c r="C417" s="469"/>
      <c r="D417" s="332"/>
      <c r="E417" s="442"/>
    </row>
    <row r="418" spans="3:5" ht="12.75">
      <c r="C418" s="469"/>
      <c r="D418" s="332"/>
      <c r="E418" s="442"/>
    </row>
    <row r="419" spans="3:5" ht="12.75">
      <c r="C419" s="469"/>
      <c r="D419" s="332"/>
      <c r="E419" s="442"/>
    </row>
    <row r="420" spans="3:5" ht="12.75">
      <c r="C420" s="469"/>
      <c r="D420" s="332"/>
      <c r="E420" s="442"/>
    </row>
    <row r="421" spans="3:5" ht="12.75">
      <c r="C421" s="469"/>
      <c r="D421" s="332"/>
      <c r="E421" s="442"/>
    </row>
    <row r="422" spans="3:5" ht="12.75">
      <c r="C422" s="469"/>
      <c r="D422" s="332"/>
      <c r="E422" s="442"/>
    </row>
    <row r="423" spans="3:5" ht="12.75">
      <c r="C423" s="469"/>
      <c r="D423" s="332"/>
      <c r="E423" s="442"/>
    </row>
    <row r="424" spans="3:5" ht="12.75">
      <c r="C424" s="469"/>
      <c r="D424" s="332"/>
      <c r="E424" s="442"/>
    </row>
    <row r="425" spans="3:5" ht="12.75">
      <c r="C425" s="469"/>
      <c r="D425" s="332"/>
      <c r="E425" s="442"/>
    </row>
    <row r="426" spans="3:5" ht="12.75">
      <c r="C426" s="469"/>
      <c r="D426" s="332"/>
      <c r="E426" s="442"/>
    </row>
    <row r="427" spans="3:5" ht="12.75">
      <c r="C427" s="469"/>
      <c r="D427" s="332"/>
      <c r="E427" s="442"/>
    </row>
    <row r="428" spans="3:5" ht="12.75">
      <c r="C428" s="469"/>
      <c r="D428" s="332"/>
      <c r="E428" s="442"/>
    </row>
    <row r="429" spans="3:5" ht="12.75">
      <c r="C429" s="469"/>
      <c r="D429" s="332"/>
      <c r="E429" s="442"/>
    </row>
    <row r="430" spans="3:5" ht="12.75">
      <c r="C430" s="469"/>
      <c r="D430" s="332"/>
      <c r="E430" s="442"/>
    </row>
    <row r="431" spans="3:5" ht="12.75">
      <c r="C431" s="469"/>
      <c r="D431" s="332"/>
      <c r="E431" s="442"/>
    </row>
    <row r="432" spans="3:5" ht="12.75">
      <c r="C432" s="469"/>
      <c r="D432" s="332"/>
      <c r="E432" s="442"/>
    </row>
    <row r="433" spans="3:5" ht="12.75">
      <c r="C433" s="469"/>
      <c r="D433" s="332"/>
      <c r="E433" s="442"/>
    </row>
    <row r="434" spans="3:5" ht="12.75">
      <c r="C434" s="469"/>
      <c r="D434" s="332"/>
      <c r="E434" s="442"/>
    </row>
    <row r="435" spans="3:5" ht="12.75">
      <c r="C435" s="469"/>
      <c r="D435" s="332"/>
      <c r="E435" s="442"/>
    </row>
    <row r="436" spans="3:5" ht="12.75">
      <c r="C436" s="469"/>
      <c r="D436" s="332"/>
      <c r="E436" s="442"/>
    </row>
    <row r="437" spans="3:5" ht="12.75">
      <c r="C437" s="469"/>
      <c r="D437" s="332"/>
      <c r="E437" s="442"/>
    </row>
    <row r="438" spans="3:5" ht="12.75">
      <c r="C438" s="469"/>
      <c r="D438" s="332"/>
      <c r="E438" s="442"/>
    </row>
    <row r="439" spans="3:5" ht="12.75">
      <c r="C439" s="469"/>
      <c r="D439" s="332"/>
      <c r="E439" s="442"/>
    </row>
    <row r="440" spans="3:5" ht="12.75">
      <c r="C440" s="469"/>
      <c r="D440" s="332"/>
      <c r="E440" s="442"/>
    </row>
    <row r="441" spans="3:5" ht="12.75">
      <c r="C441" s="469"/>
      <c r="D441" s="332"/>
      <c r="E441" s="442"/>
    </row>
    <row r="442" spans="3:5" ht="12.75">
      <c r="C442" s="469"/>
      <c r="D442" s="332"/>
      <c r="E442" s="442"/>
    </row>
    <row r="443" spans="3:5" ht="12.75">
      <c r="C443" s="469"/>
      <c r="D443" s="332"/>
      <c r="E443" s="442"/>
    </row>
    <row r="444" spans="3:5" ht="12.75">
      <c r="C444" s="469"/>
      <c r="D444" s="332"/>
      <c r="E444" s="442"/>
    </row>
    <row r="445" spans="3:5" ht="12.75">
      <c r="C445" s="469"/>
      <c r="D445" s="332"/>
      <c r="E445" s="442"/>
    </row>
    <row r="446" spans="3:5" ht="12.75">
      <c r="C446" s="469"/>
      <c r="D446" s="332"/>
      <c r="E446" s="442"/>
    </row>
    <row r="447" spans="3:5" ht="12.75">
      <c r="C447" s="469"/>
      <c r="D447" s="332"/>
      <c r="E447" s="442"/>
    </row>
    <row r="448" spans="3:5" ht="12.75">
      <c r="C448" s="469"/>
      <c r="D448" s="332"/>
      <c r="E448" s="442"/>
    </row>
    <row r="449" spans="3:5" ht="12.75">
      <c r="C449" s="469"/>
      <c r="D449" s="332"/>
      <c r="E449" s="442"/>
    </row>
    <row r="450" spans="3:5" ht="12.75">
      <c r="C450" s="469"/>
      <c r="D450" s="332"/>
      <c r="E450" s="442"/>
    </row>
    <row r="451" spans="3:5" ht="12.75">
      <c r="C451" s="469"/>
      <c r="D451" s="332"/>
      <c r="E451" s="442"/>
    </row>
    <row r="452" spans="3:5" ht="12.75">
      <c r="C452" s="469"/>
      <c r="D452" s="332"/>
      <c r="E452" s="442"/>
    </row>
    <row r="453" spans="3:5" ht="12.75">
      <c r="C453" s="469"/>
      <c r="D453" s="332"/>
      <c r="E453" s="442"/>
    </row>
    <row r="454" spans="3:5" ht="12.75">
      <c r="C454" s="469"/>
      <c r="D454" s="332"/>
      <c r="E454" s="442"/>
    </row>
    <row r="455" spans="3:5" ht="12.75">
      <c r="C455" s="469"/>
      <c r="D455" s="332"/>
      <c r="E455" s="442"/>
    </row>
    <row r="456" spans="3:5" ht="12.75">
      <c r="C456" s="469"/>
      <c r="D456" s="332"/>
      <c r="E456" s="442"/>
    </row>
    <row r="457" spans="3:5" ht="12.75">
      <c r="C457" s="469"/>
      <c r="D457" s="332"/>
      <c r="E457" s="442"/>
    </row>
    <row r="458" spans="3:5" ht="12.75">
      <c r="C458" s="469"/>
      <c r="D458" s="332"/>
      <c r="E458" s="442"/>
    </row>
    <row r="459" spans="3:5" ht="12.75">
      <c r="C459" s="469"/>
      <c r="D459" s="332"/>
      <c r="E459" s="442"/>
    </row>
    <row r="460" spans="3:5" ht="12.75">
      <c r="C460" s="469"/>
      <c r="D460" s="332"/>
      <c r="E460" s="442"/>
    </row>
    <row r="461" spans="3:5" ht="12.75">
      <c r="C461" s="469"/>
      <c r="D461" s="332"/>
      <c r="E461" s="442"/>
    </row>
    <row r="462" spans="3:5" ht="12.75">
      <c r="C462" s="469"/>
      <c r="D462" s="332"/>
      <c r="E462" s="442"/>
    </row>
    <row r="463" spans="3:5" ht="12.75">
      <c r="C463" s="469"/>
      <c r="D463" s="332"/>
      <c r="E463" s="442"/>
    </row>
    <row r="464" spans="3:5" ht="12.75">
      <c r="C464" s="469"/>
      <c r="D464" s="332"/>
      <c r="E464" s="442"/>
    </row>
    <row r="465" spans="3:5" ht="12.75">
      <c r="C465" s="469"/>
      <c r="D465" s="332"/>
      <c r="E465" s="442"/>
    </row>
    <row r="466" spans="3:5" ht="12.75">
      <c r="C466" s="469"/>
      <c r="D466" s="332"/>
      <c r="E466" s="442"/>
    </row>
    <row r="467" spans="3:5" ht="12.75">
      <c r="C467" s="469"/>
      <c r="D467" s="332"/>
      <c r="E467" s="442"/>
    </row>
    <row r="468" spans="3:5" ht="12.75">
      <c r="C468" s="469"/>
      <c r="D468" s="332"/>
      <c r="E468" s="442"/>
    </row>
    <row r="469" spans="3:5" ht="12.75">
      <c r="C469" s="469"/>
      <c r="D469" s="332"/>
      <c r="E469" s="442"/>
    </row>
    <row r="470" spans="3:5" ht="12.75">
      <c r="C470" s="469"/>
      <c r="D470" s="332"/>
      <c r="E470" s="442"/>
    </row>
    <row r="471" spans="3:5" ht="12.75">
      <c r="C471" s="469"/>
      <c r="D471" s="332"/>
      <c r="E471" s="442"/>
    </row>
    <row r="472" spans="3:5" ht="12.75">
      <c r="C472" s="469"/>
      <c r="D472" s="332"/>
      <c r="E472" s="442"/>
    </row>
    <row r="473" spans="3:5" ht="12.75">
      <c r="C473" s="469"/>
      <c r="D473" s="332"/>
      <c r="E473" s="442"/>
    </row>
    <row r="474" spans="3:5" ht="12.75">
      <c r="C474" s="469"/>
      <c r="D474" s="332"/>
      <c r="E474" s="442"/>
    </row>
    <row r="475" spans="3:5" ht="12.75">
      <c r="C475" s="469"/>
      <c r="D475" s="332"/>
      <c r="E475" s="442"/>
    </row>
    <row r="476" spans="3:5" ht="12.75">
      <c r="C476" s="469"/>
      <c r="D476" s="332"/>
      <c r="E476" s="442"/>
    </row>
    <row r="477" spans="3:5" ht="12.75">
      <c r="C477" s="469"/>
      <c r="D477" s="332"/>
      <c r="E477" s="442"/>
    </row>
    <row r="478" spans="3:5" ht="12.75">
      <c r="C478" s="469"/>
      <c r="D478" s="332"/>
      <c r="E478" s="442"/>
    </row>
    <row r="479" spans="3:5" ht="12.75">
      <c r="C479" s="469"/>
      <c r="D479" s="332"/>
      <c r="E479" s="442"/>
    </row>
    <row r="480" spans="3:5" ht="12.75">
      <c r="C480" s="469"/>
      <c r="D480" s="332"/>
      <c r="E480" s="442"/>
    </row>
    <row r="481" spans="3:5" ht="12.75">
      <c r="C481" s="469"/>
      <c r="D481" s="332"/>
      <c r="E481" s="442"/>
    </row>
    <row r="482" spans="3:5" ht="12.75">
      <c r="C482" s="469"/>
      <c r="D482" s="332"/>
      <c r="E482" s="442"/>
    </row>
    <row r="483" spans="3:5" ht="12.75">
      <c r="C483" s="469"/>
      <c r="D483" s="332"/>
      <c r="E483" s="442"/>
    </row>
    <row r="484" spans="3:5" ht="12.75">
      <c r="C484" s="469"/>
      <c r="D484" s="332"/>
      <c r="E484" s="442"/>
    </row>
    <row r="485" spans="3:5" ht="12.75">
      <c r="C485" s="469"/>
      <c r="D485" s="332"/>
      <c r="E485" s="442"/>
    </row>
    <row r="486" spans="3:5" ht="12.75">
      <c r="C486" s="469"/>
      <c r="D486" s="332"/>
      <c r="E486" s="442"/>
    </row>
    <row r="487" spans="3:5" ht="12.75">
      <c r="C487" s="469"/>
      <c r="D487" s="332"/>
      <c r="E487" s="442"/>
    </row>
    <row r="488" spans="3:5" ht="12.75">
      <c r="C488" s="469"/>
      <c r="D488" s="332"/>
      <c r="E488" s="442"/>
    </row>
    <row r="489" spans="3:5" ht="12.75">
      <c r="C489" s="469"/>
      <c r="D489" s="332"/>
      <c r="E489" s="442"/>
    </row>
    <row r="490" spans="3:5" ht="12.75">
      <c r="C490" s="469"/>
      <c r="D490" s="332"/>
      <c r="E490" s="442"/>
    </row>
    <row r="491" spans="3:5" ht="12.75">
      <c r="C491" s="469"/>
      <c r="D491" s="332"/>
      <c r="E491" s="442"/>
    </row>
    <row r="492" spans="3:5" ht="12.75">
      <c r="C492" s="469"/>
      <c r="D492" s="332"/>
      <c r="E492" s="442"/>
    </row>
    <row r="493" spans="3:5" ht="12.75">
      <c r="C493" s="469"/>
      <c r="D493" s="332"/>
      <c r="E493" s="442"/>
    </row>
    <row r="494" spans="3:5" ht="12.75">
      <c r="C494" s="469"/>
      <c r="D494" s="332"/>
      <c r="E494" s="442"/>
    </row>
    <row r="495" spans="3:5" ht="12.75">
      <c r="C495" s="469"/>
      <c r="D495" s="332"/>
      <c r="E495" s="442"/>
    </row>
    <row r="496" spans="3:5" ht="12.75">
      <c r="C496" s="469"/>
      <c r="D496" s="332"/>
      <c r="E496" s="442"/>
    </row>
    <row r="497" spans="3:5" ht="12.75">
      <c r="C497" s="469"/>
      <c r="D497" s="332"/>
      <c r="E497" s="442"/>
    </row>
    <row r="498" spans="3:5" ht="12.75">
      <c r="C498" s="469"/>
      <c r="D498" s="332"/>
      <c r="E498" s="442"/>
    </row>
    <row r="499" spans="3:5" ht="12.75">
      <c r="C499" s="469"/>
      <c r="D499" s="332"/>
      <c r="E499" s="442"/>
    </row>
    <row r="500" spans="3:5" ht="12.75">
      <c r="C500" s="469"/>
      <c r="D500" s="332"/>
      <c r="E500" s="442"/>
    </row>
    <row r="501" spans="3:5" ht="12.75">
      <c r="C501" s="469"/>
      <c r="D501" s="332"/>
      <c r="E501" s="442"/>
    </row>
    <row r="502" spans="3:5" ht="12.75">
      <c r="C502" s="469"/>
      <c r="D502" s="332"/>
      <c r="E502" s="442"/>
    </row>
    <row r="503" spans="3:5" ht="12.75">
      <c r="C503" s="469"/>
      <c r="D503" s="332"/>
      <c r="E503" s="442"/>
    </row>
    <row r="504" spans="3:5" ht="12.75">
      <c r="C504" s="469"/>
      <c r="D504" s="332"/>
      <c r="E504" s="442"/>
    </row>
    <row r="505" spans="3:5" ht="12.75">
      <c r="C505" s="469"/>
      <c r="D505" s="332"/>
      <c r="E505" s="442"/>
    </row>
    <row r="506" spans="3:5" ht="12.75">
      <c r="C506" s="469"/>
      <c r="D506" s="332"/>
      <c r="E506" s="442"/>
    </row>
    <row r="507" spans="3:5" ht="12.75">
      <c r="C507" s="469"/>
      <c r="D507" s="332"/>
      <c r="E507" s="442"/>
    </row>
    <row r="508" spans="3:5" ht="12.75">
      <c r="C508" s="469"/>
      <c r="D508" s="332"/>
      <c r="E508" s="442"/>
    </row>
    <row r="509" spans="3:5" ht="12.75">
      <c r="C509" s="469"/>
      <c r="D509" s="332"/>
      <c r="E509" s="442"/>
    </row>
    <row r="510" spans="3:5" ht="12.75">
      <c r="C510" s="469"/>
      <c r="D510" s="332"/>
      <c r="E510" s="442"/>
    </row>
    <row r="511" spans="3:5" ht="12.75">
      <c r="C511" s="469"/>
      <c r="D511" s="332"/>
      <c r="E511" s="442"/>
    </row>
    <row r="512" spans="3:5" ht="12.75">
      <c r="C512" s="469"/>
      <c r="D512" s="332"/>
      <c r="E512" s="442"/>
    </row>
    <row r="513" spans="3:5" ht="12.75">
      <c r="C513" s="469"/>
      <c r="D513" s="332"/>
      <c r="E513" s="442"/>
    </row>
    <row r="514" spans="3:5" ht="12.75">
      <c r="C514" s="469"/>
      <c r="D514" s="332"/>
      <c r="E514" s="442"/>
    </row>
    <row r="515" spans="3:5" ht="12.75">
      <c r="C515" s="469"/>
      <c r="D515" s="332"/>
      <c r="E515" s="442"/>
    </row>
    <row r="516" spans="3:5" ht="12.75">
      <c r="C516" s="469"/>
      <c r="D516" s="332"/>
      <c r="E516" s="442"/>
    </row>
    <row r="517" spans="3:5" ht="12.75">
      <c r="C517" s="469"/>
      <c r="D517" s="332"/>
      <c r="E517" s="442"/>
    </row>
    <row r="518" spans="3:5" ht="12.75">
      <c r="C518" s="469"/>
      <c r="D518" s="332"/>
      <c r="E518" s="442"/>
    </row>
    <row r="519" spans="3:5" ht="12.75">
      <c r="C519" s="469"/>
      <c r="D519" s="332"/>
      <c r="E519" s="442"/>
    </row>
    <row r="520" spans="3:5" ht="12.75">
      <c r="C520" s="469"/>
      <c r="D520" s="332"/>
      <c r="E520" s="442"/>
    </row>
    <row r="521" spans="3:5" ht="12.75">
      <c r="C521" s="469"/>
      <c r="D521" s="332"/>
      <c r="E521" s="442"/>
    </row>
    <row r="522" spans="3:5" ht="12.75">
      <c r="C522" s="469"/>
      <c r="D522" s="332"/>
      <c r="E522" s="442"/>
    </row>
    <row r="523" spans="3:5" ht="12.75">
      <c r="C523" s="469"/>
      <c r="D523" s="332"/>
      <c r="E523" s="442"/>
    </row>
    <row r="524" spans="3:5" ht="12.75">
      <c r="C524" s="469"/>
      <c r="D524" s="332"/>
      <c r="E524" s="442"/>
    </row>
    <row r="525" spans="3:5" ht="12.75">
      <c r="C525" s="469"/>
      <c r="D525" s="332"/>
      <c r="E525" s="442"/>
    </row>
    <row r="526" spans="3:5" ht="12.75">
      <c r="C526" s="469"/>
      <c r="D526" s="332"/>
      <c r="E526" s="442"/>
    </row>
    <row r="527" spans="3:5" ht="12.75">
      <c r="C527" s="469"/>
      <c r="D527" s="332"/>
      <c r="E527" s="442"/>
    </row>
    <row r="528" spans="3:5" ht="12.75">
      <c r="C528" s="469"/>
      <c r="D528" s="332"/>
      <c r="E528" s="442"/>
    </row>
    <row r="529" spans="3:5" ht="12.75">
      <c r="C529" s="469"/>
      <c r="D529" s="332"/>
      <c r="E529" s="442"/>
    </row>
    <row r="530" spans="3:5" ht="12.75">
      <c r="C530" s="469"/>
      <c r="D530" s="332"/>
      <c r="E530" s="442"/>
    </row>
    <row r="531" spans="3:5" ht="12.75">
      <c r="C531" s="469"/>
      <c r="D531" s="332"/>
      <c r="E531" s="442"/>
    </row>
    <row r="532" spans="3:5" ht="12.75">
      <c r="C532" s="469"/>
      <c r="D532" s="332"/>
      <c r="E532" s="442"/>
    </row>
    <row r="533" spans="3:5" ht="12.75">
      <c r="C533" s="469"/>
      <c r="D533" s="332"/>
      <c r="E533" s="442"/>
    </row>
    <row r="534" spans="3:5" ht="12.75">
      <c r="C534" s="469"/>
      <c r="D534" s="332"/>
      <c r="E534" s="442"/>
    </row>
    <row r="535" spans="3:5" ht="12.75">
      <c r="C535" s="469"/>
      <c r="D535" s="332"/>
      <c r="E535" s="442"/>
    </row>
    <row r="536" spans="3:5" ht="12.75">
      <c r="C536" s="469"/>
      <c r="D536" s="332"/>
      <c r="E536" s="442"/>
    </row>
    <row r="537" spans="3:5" ht="12.75">
      <c r="C537" s="469"/>
      <c r="D537" s="332"/>
      <c r="E537" s="442"/>
    </row>
    <row r="538" spans="3:5" ht="12.75">
      <c r="C538" s="469"/>
      <c r="D538" s="332"/>
      <c r="E538" s="442"/>
    </row>
    <row r="539" spans="3:5" ht="12.75">
      <c r="C539" s="469"/>
      <c r="D539" s="332"/>
      <c r="E539" s="442"/>
    </row>
    <row r="540" spans="3:5" ht="12.75">
      <c r="C540" s="469"/>
      <c r="D540" s="332"/>
      <c r="E540" s="442"/>
    </row>
    <row r="541" spans="3:5" ht="12.75">
      <c r="C541" s="469"/>
      <c r="D541" s="332"/>
      <c r="E541" s="442"/>
    </row>
    <row r="542" spans="3:5" ht="12.75">
      <c r="C542" s="469"/>
      <c r="D542" s="332"/>
      <c r="E542" s="442"/>
    </row>
    <row r="543" spans="3:5" ht="12.75">
      <c r="C543" s="469"/>
      <c r="D543" s="332"/>
      <c r="E543" s="442"/>
    </row>
    <row r="544" spans="3:5" ht="12.75">
      <c r="C544" s="469"/>
      <c r="D544" s="332"/>
      <c r="E544" s="442"/>
    </row>
    <row r="545" spans="3:5" ht="12.75">
      <c r="C545" s="469"/>
      <c r="D545" s="332"/>
      <c r="E545" s="442"/>
    </row>
    <row r="546" spans="3:5" ht="12.75">
      <c r="C546" s="469"/>
      <c r="D546" s="332"/>
      <c r="E546" s="442"/>
    </row>
    <row r="547" spans="3:5" ht="12.75">
      <c r="C547" s="469"/>
      <c r="D547" s="332"/>
      <c r="E547" s="442"/>
    </row>
    <row r="548" spans="3:5" ht="12.75">
      <c r="C548" s="469"/>
      <c r="D548" s="332"/>
      <c r="E548" s="442"/>
    </row>
    <row r="549" spans="3:5" ht="12.75">
      <c r="C549" s="469"/>
      <c r="D549" s="332"/>
      <c r="E549" s="442"/>
    </row>
    <row r="550" spans="3:5" ht="12.75">
      <c r="C550" s="469"/>
      <c r="D550" s="332"/>
      <c r="E550" s="442"/>
    </row>
    <row r="551" spans="3:5" ht="12.75">
      <c r="C551" s="469"/>
      <c r="D551" s="332"/>
      <c r="E551" s="442"/>
    </row>
    <row r="552" spans="3:5" ht="12.75">
      <c r="C552" s="469"/>
      <c r="D552" s="332"/>
      <c r="E552" s="442"/>
    </row>
    <row r="553" spans="3:5" ht="12.75">
      <c r="C553" s="469"/>
      <c r="D553" s="332"/>
      <c r="E553" s="442"/>
    </row>
    <row r="554" spans="3:5" ht="12.75">
      <c r="C554" s="469"/>
      <c r="D554" s="332"/>
      <c r="E554" s="442"/>
    </row>
    <row r="555" spans="3:5" ht="12.75">
      <c r="C555" s="469"/>
      <c r="D555" s="332"/>
      <c r="E555" s="442"/>
    </row>
    <row r="556" spans="3:5" ht="12.75">
      <c r="C556" s="469"/>
      <c r="D556" s="332"/>
      <c r="E556" s="442"/>
    </row>
    <row r="557" spans="3:5" ht="12.75">
      <c r="C557" s="469"/>
      <c r="D557" s="332"/>
      <c r="E557" s="442"/>
    </row>
    <row r="558" spans="3:5" ht="12.75">
      <c r="C558" s="469"/>
      <c r="D558" s="332"/>
      <c r="E558" s="442"/>
    </row>
    <row r="559" spans="3:5" ht="12.75">
      <c r="C559" s="469"/>
      <c r="D559" s="332"/>
      <c r="E559" s="442"/>
    </row>
    <row r="560" spans="3:5" ht="12.75">
      <c r="C560" s="469"/>
      <c r="D560" s="332"/>
      <c r="E560" s="442"/>
    </row>
    <row r="561" spans="3:5" ht="12.75">
      <c r="C561" s="469"/>
      <c r="D561" s="332"/>
      <c r="E561" s="442"/>
    </row>
    <row r="562" spans="3:5" ht="12.75">
      <c r="C562" s="469"/>
      <c r="D562" s="332"/>
      <c r="E562" s="442"/>
    </row>
    <row r="563" spans="3:5" ht="12.75">
      <c r="C563" s="469"/>
      <c r="D563" s="332"/>
      <c r="E563" s="442"/>
    </row>
    <row r="564" spans="3:5" ht="12.75">
      <c r="C564" s="469"/>
      <c r="D564" s="332"/>
      <c r="E564" s="442"/>
    </row>
    <row r="565" spans="3:5" ht="12.75">
      <c r="C565" s="469"/>
      <c r="D565" s="332"/>
      <c r="E565" s="442"/>
    </row>
    <row r="566" spans="3:5" ht="12.75">
      <c r="C566" s="469"/>
      <c r="D566" s="332"/>
      <c r="E566" s="442"/>
    </row>
    <row r="567" spans="3:5" ht="12.75">
      <c r="C567" s="469"/>
      <c r="D567" s="332"/>
      <c r="E567" s="442"/>
    </row>
    <row r="568" spans="3:5" ht="12.75">
      <c r="C568" s="469"/>
      <c r="D568" s="332"/>
      <c r="E568" s="442"/>
    </row>
    <row r="569" spans="3:5" ht="12.75">
      <c r="C569" s="469"/>
      <c r="D569" s="332"/>
      <c r="E569" s="442"/>
    </row>
    <row r="570" spans="3:5" ht="12.75">
      <c r="C570" s="469"/>
      <c r="D570" s="332"/>
      <c r="E570" s="442"/>
    </row>
    <row r="571" spans="3:5" ht="12.75">
      <c r="C571" s="469"/>
      <c r="D571" s="332"/>
      <c r="E571" s="442"/>
    </row>
    <row r="572" spans="3:5" ht="12.75">
      <c r="C572" s="469"/>
      <c r="D572" s="332"/>
      <c r="E572" s="442"/>
    </row>
    <row r="573" spans="3:5" ht="12.75">
      <c r="C573" s="469"/>
      <c r="D573" s="332"/>
      <c r="E573" s="442"/>
    </row>
    <row r="574" spans="3:5" ht="12.75">
      <c r="C574" s="469"/>
      <c r="D574" s="332"/>
      <c r="E574" s="442"/>
    </row>
    <row r="575" spans="3:5" ht="12.75">
      <c r="C575" s="469"/>
      <c r="D575" s="332"/>
      <c r="E575" s="442"/>
    </row>
    <row r="576" spans="3:5" ht="12.75">
      <c r="C576" s="469"/>
      <c r="D576" s="332"/>
      <c r="E576" s="442"/>
    </row>
    <row r="577" spans="3:5" ht="12.75">
      <c r="C577" s="469"/>
      <c r="D577" s="332"/>
      <c r="E577" s="442"/>
    </row>
    <row r="578" spans="3:5" ht="12.75">
      <c r="C578" s="469"/>
      <c r="D578" s="332"/>
      <c r="E578" s="442"/>
    </row>
    <row r="579" spans="3:5" ht="12.75">
      <c r="C579" s="469"/>
      <c r="D579" s="332"/>
      <c r="E579" s="442"/>
    </row>
    <row r="580" spans="3:5" ht="12.75">
      <c r="C580" s="469"/>
      <c r="D580" s="332"/>
      <c r="E580" s="442"/>
    </row>
    <row r="581" spans="3:5" ht="12.75">
      <c r="C581" s="469"/>
      <c r="D581" s="332"/>
      <c r="E581" s="442"/>
    </row>
    <row r="582" spans="3:5" ht="12.75">
      <c r="C582" s="469"/>
      <c r="D582" s="332"/>
      <c r="E582" s="442"/>
    </row>
    <row r="583" spans="3:5" ht="12.75">
      <c r="C583" s="469"/>
      <c r="D583" s="332"/>
      <c r="E583" s="442"/>
    </row>
    <row r="584" spans="3:5" ht="12.75">
      <c r="C584" s="469"/>
      <c r="D584" s="332"/>
      <c r="E584" s="442"/>
    </row>
    <row r="585" spans="3:5" ht="12.75">
      <c r="C585" s="469"/>
      <c r="D585" s="332"/>
      <c r="E585" s="442"/>
    </row>
    <row r="586" spans="3:5" ht="12.75">
      <c r="C586" s="469"/>
      <c r="D586" s="332"/>
      <c r="E586" s="442"/>
    </row>
    <row r="587" spans="3:5" ht="12.75">
      <c r="C587" s="469"/>
      <c r="D587" s="332"/>
      <c r="E587" s="442"/>
    </row>
    <row r="588" spans="3:5" ht="12.75">
      <c r="C588" s="469"/>
      <c r="D588" s="332"/>
      <c r="E588" s="442"/>
    </row>
    <row r="589" spans="3:5" ht="12.75">
      <c r="C589" s="469"/>
      <c r="D589" s="332"/>
      <c r="E589" s="442"/>
    </row>
    <row r="590" spans="3:5" ht="12.75">
      <c r="C590" s="469"/>
      <c r="D590" s="332"/>
      <c r="E590" s="442"/>
    </row>
    <row r="591" spans="3:5" ht="12.75">
      <c r="C591" s="469"/>
      <c r="D591" s="332"/>
      <c r="E591" s="442"/>
    </row>
    <row r="592" spans="3:5" ht="12.75">
      <c r="C592" s="469"/>
      <c r="D592" s="332"/>
      <c r="E592" s="442"/>
    </row>
    <row r="593" spans="3:5" ht="12.75">
      <c r="C593" s="469"/>
      <c r="D593" s="332"/>
      <c r="E593" s="442"/>
    </row>
    <row r="594" spans="3:5" ht="12.75">
      <c r="C594" s="469"/>
      <c r="D594" s="332"/>
      <c r="E594" s="442"/>
    </row>
    <row r="595" spans="3:5" ht="12.75">
      <c r="C595" s="469"/>
      <c r="D595" s="332"/>
      <c r="E595" s="442"/>
    </row>
    <row r="596" spans="3:5" ht="12.75">
      <c r="C596" s="469"/>
      <c r="D596" s="332"/>
      <c r="E596" s="442"/>
    </row>
    <row r="597" spans="3:5" ht="12.75">
      <c r="C597" s="469"/>
      <c r="D597" s="332"/>
      <c r="E597" s="442"/>
    </row>
    <row r="598" spans="3:5" ht="12.75">
      <c r="C598" s="469"/>
      <c r="D598" s="332"/>
      <c r="E598" s="442"/>
    </row>
    <row r="599" spans="3:5" ht="12.75">
      <c r="C599" s="469"/>
      <c r="D599" s="332"/>
      <c r="E599" s="442"/>
    </row>
    <row r="600" spans="3:5" ht="12.75">
      <c r="C600" s="469"/>
      <c r="D600" s="332"/>
      <c r="E600" s="442"/>
    </row>
    <row r="601" spans="3:5" ht="12.75">
      <c r="C601" s="469"/>
      <c r="D601" s="332"/>
      <c r="E601" s="442"/>
    </row>
    <row r="602" spans="3:5" ht="12.75">
      <c r="C602" s="469"/>
      <c r="D602" s="332"/>
      <c r="E602" s="442"/>
    </row>
    <row r="603" spans="3:5" ht="12.75">
      <c r="C603" s="469"/>
      <c r="D603" s="332"/>
      <c r="E603" s="442"/>
    </row>
    <row r="604" spans="3:5" ht="12.75">
      <c r="C604" s="469"/>
      <c r="D604" s="332"/>
      <c r="E604" s="442"/>
    </row>
    <row r="605" spans="3:5" ht="12.75">
      <c r="C605" s="469"/>
      <c r="D605" s="332"/>
      <c r="E605" s="442"/>
    </row>
    <row r="606" spans="3:5" ht="12.75">
      <c r="C606" s="469"/>
      <c r="D606" s="332"/>
      <c r="E606" s="442"/>
    </row>
    <row r="607" spans="3:5" ht="12.75">
      <c r="C607" s="469"/>
      <c r="D607" s="332"/>
      <c r="E607" s="442"/>
    </row>
    <row r="608" spans="3:5" ht="12.75">
      <c r="C608" s="469"/>
      <c r="D608" s="332"/>
      <c r="E608" s="442"/>
    </row>
    <row r="609" spans="3:5" ht="12.75">
      <c r="C609" s="469"/>
      <c r="D609" s="332"/>
      <c r="E609" s="442"/>
    </row>
    <row r="610" spans="3:5" ht="12.75">
      <c r="C610" s="469"/>
      <c r="D610" s="332"/>
      <c r="E610" s="442"/>
    </row>
    <row r="611" spans="3:5" ht="12.75">
      <c r="C611" s="469"/>
      <c r="D611" s="332"/>
      <c r="E611" s="442"/>
    </row>
    <row r="612" spans="3:5" ht="12.75">
      <c r="C612" s="469"/>
      <c r="D612" s="332"/>
      <c r="E612" s="442"/>
    </row>
    <row r="613" spans="3:5" ht="12.75">
      <c r="C613" s="469"/>
      <c r="D613" s="332"/>
      <c r="E613" s="442"/>
    </row>
    <row r="614" spans="3:5" ht="12.75">
      <c r="C614" s="469"/>
      <c r="D614" s="332"/>
      <c r="E614" s="442"/>
    </row>
    <row r="615" spans="3:5" ht="12.75">
      <c r="C615" s="469"/>
      <c r="D615" s="332"/>
      <c r="E615" s="442"/>
    </row>
    <row r="616" spans="3:5" ht="12.75">
      <c r="C616" s="469"/>
      <c r="D616" s="332"/>
      <c r="E616" s="442"/>
    </row>
    <row r="617" spans="3:5" ht="12.75">
      <c r="C617" s="469"/>
      <c r="D617" s="332"/>
      <c r="E617" s="442"/>
    </row>
    <row r="618" spans="3:5" ht="12.75">
      <c r="C618" s="469"/>
      <c r="D618" s="332"/>
      <c r="E618" s="442"/>
    </row>
    <row r="619" spans="3:5" ht="12.75">
      <c r="C619" s="469"/>
      <c r="D619" s="332"/>
      <c r="E619" s="442"/>
    </row>
    <row r="620" spans="3:5" ht="12.75">
      <c r="C620" s="469"/>
      <c r="D620" s="332"/>
      <c r="E620" s="442"/>
    </row>
    <row r="621" spans="3:5" ht="12.75">
      <c r="C621" s="469"/>
      <c r="D621" s="332"/>
      <c r="E621" s="442"/>
    </row>
    <row r="622" spans="3:5" ht="12.75">
      <c r="C622" s="469"/>
      <c r="D622" s="332"/>
      <c r="E622" s="442"/>
    </row>
    <row r="623" spans="3:5" ht="12.75">
      <c r="C623" s="469"/>
      <c r="D623" s="332"/>
      <c r="E623" s="442"/>
    </row>
    <row r="624" spans="3:5" ht="12.75">
      <c r="C624" s="469"/>
      <c r="D624" s="332"/>
      <c r="E624" s="442"/>
    </row>
    <row r="625" spans="3:5" ht="12.75">
      <c r="C625" s="469"/>
      <c r="D625" s="332"/>
      <c r="E625" s="442"/>
    </row>
    <row r="626" spans="3:5" ht="12.75">
      <c r="C626" s="469"/>
      <c r="D626" s="332"/>
      <c r="E626" s="442"/>
    </row>
    <row r="627" spans="3:5" ht="12.75">
      <c r="C627" s="469"/>
      <c r="D627" s="332"/>
      <c r="E627" s="442"/>
    </row>
    <row r="628" spans="3:5" ht="12.75">
      <c r="C628" s="469"/>
      <c r="D628" s="332"/>
      <c r="E628" s="442"/>
    </row>
    <row r="629" spans="3:5" ht="12.75">
      <c r="C629" s="469"/>
      <c r="D629" s="332"/>
      <c r="E629" s="442"/>
    </row>
    <row r="630" spans="3:5" ht="12.75">
      <c r="C630" s="469"/>
      <c r="D630" s="332"/>
      <c r="E630" s="442"/>
    </row>
    <row r="631" spans="3:5" ht="12.75">
      <c r="C631" s="469"/>
      <c r="D631" s="332"/>
      <c r="E631" s="442"/>
    </row>
    <row r="632" spans="3:5" ht="12.75">
      <c r="C632" s="469"/>
      <c r="D632" s="332"/>
      <c r="E632" s="442"/>
    </row>
    <row r="633" spans="3:5" ht="12.75">
      <c r="C633" s="469"/>
      <c r="D633" s="332"/>
      <c r="E633" s="442"/>
    </row>
    <row r="634" spans="3:5" ht="12.75">
      <c r="C634" s="469"/>
      <c r="D634" s="332"/>
      <c r="E634" s="442"/>
    </row>
    <row r="635" spans="3:5" ht="12.75">
      <c r="C635" s="469"/>
      <c r="D635" s="332"/>
      <c r="E635" s="442"/>
    </row>
    <row r="636" spans="3:5" ht="12.75">
      <c r="C636" s="469"/>
      <c r="D636" s="332"/>
      <c r="E636" s="442"/>
    </row>
    <row r="637" spans="3:5" ht="12.75">
      <c r="C637" s="469"/>
      <c r="D637" s="332"/>
      <c r="E637" s="442"/>
    </row>
    <row r="638" spans="3:5" ht="12.75">
      <c r="C638" s="469"/>
      <c r="D638" s="332"/>
      <c r="E638" s="442"/>
    </row>
    <row r="639" spans="3:5" ht="12.75">
      <c r="C639" s="469"/>
      <c r="D639" s="332"/>
      <c r="E639" s="442"/>
    </row>
    <row r="640" spans="3:5" ht="12.75">
      <c r="C640" s="469"/>
      <c r="D640" s="332"/>
      <c r="E640" s="442"/>
    </row>
    <row r="641" spans="3:5" ht="12.75">
      <c r="C641" s="469"/>
      <c r="D641" s="332"/>
      <c r="E641" s="442"/>
    </row>
    <row r="642" spans="3:5" ht="12.75">
      <c r="C642" s="469"/>
      <c r="D642" s="332"/>
      <c r="E642" s="442"/>
    </row>
    <row r="643" spans="3:5" ht="12.75">
      <c r="C643" s="469"/>
      <c r="D643" s="332"/>
      <c r="E643" s="442"/>
    </row>
    <row r="644" spans="3:5" ht="12.75">
      <c r="C644" s="469"/>
      <c r="D644" s="332"/>
      <c r="E644" s="442"/>
    </row>
    <row r="645" spans="3:5" ht="12.75">
      <c r="C645" s="469"/>
      <c r="D645" s="332"/>
      <c r="E645" s="442"/>
    </row>
    <row r="646" spans="3:5" ht="12.75">
      <c r="C646" s="469"/>
      <c r="D646" s="332"/>
      <c r="E646" s="442"/>
    </row>
    <row r="647" spans="3:5" ht="12.75">
      <c r="C647" s="469"/>
      <c r="D647" s="332"/>
      <c r="E647" s="442"/>
    </row>
    <row r="648" spans="3:5" ht="12.75">
      <c r="C648" s="469"/>
      <c r="D648" s="332"/>
      <c r="E648" s="442"/>
    </row>
    <row r="649" spans="3:5" ht="12.75">
      <c r="C649" s="469"/>
      <c r="D649" s="332"/>
      <c r="E649" s="442"/>
    </row>
    <row r="650" spans="3:5" ht="12.75">
      <c r="C650" s="469"/>
      <c r="D650" s="332"/>
      <c r="E650" s="442"/>
    </row>
    <row r="651" spans="3:5" ht="12.75">
      <c r="C651" s="469"/>
      <c r="D651" s="332"/>
      <c r="E651" s="442"/>
    </row>
    <row r="652" spans="3:5" ht="12.75">
      <c r="C652" s="469"/>
      <c r="D652" s="332"/>
      <c r="E652" s="442"/>
    </row>
    <row r="653" spans="3:5" ht="12.75">
      <c r="C653" s="469"/>
      <c r="D653" s="332"/>
      <c r="E653" s="442"/>
    </row>
    <row r="654" spans="3:5" ht="12.75">
      <c r="C654" s="469"/>
      <c r="D654" s="332"/>
      <c r="E654" s="442"/>
    </row>
    <row r="655" spans="3:5" ht="12.75">
      <c r="C655" s="469"/>
      <c r="D655" s="332"/>
      <c r="E655" s="442"/>
    </row>
    <row r="656" spans="3:5" ht="12.75">
      <c r="C656" s="469"/>
      <c r="D656" s="332"/>
      <c r="E656" s="442"/>
    </row>
    <row r="657" spans="3:5" ht="12.75">
      <c r="C657" s="469"/>
      <c r="D657" s="332"/>
      <c r="E657" s="442"/>
    </row>
    <row r="658" spans="3:5" ht="12.75">
      <c r="C658" s="469"/>
      <c r="D658" s="332"/>
      <c r="E658" s="442"/>
    </row>
    <row r="659" spans="3:5" ht="12.75">
      <c r="C659" s="469"/>
      <c r="D659" s="332"/>
      <c r="E659" s="442"/>
    </row>
    <row r="660" spans="3:5" ht="12.75">
      <c r="C660" s="469"/>
      <c r="D660" s="332"/>
      <c r="E660" s="442"/>
    </row>
    <row r="661" spans="3:5" ht="12.75">
      <c r="C661" s="469"/>
      <c r="D661" s="332"/>
      <c r="E661" s="442"/>
    </row>
    <row r="662" spans="3:5" ht="12.75">
      <c r="C662" s="469"/>
      <c r="D662" s="332"/>
      <c r="E662" s="442"/>
    </row>
    <row r="663" spans="3:5" ht="12.75">
      <c r="C663" s="469"/>
      <c r="D663" s="332"/>
      <c r="E663" s="442"/>
    </row>
    <row r="664" spans="3:5" ht="12.75">
      <c r="C664" s="469"/>
      <c r="D664" s="332"/>
      <c r="E664" s="442"/>
    </row>
    <row r="665" spans="3:5" ht="12.75">
      <c r="C665" s="469"/>
      <c r="D665" s="332"/>
      <c r="E665" s="442"/>
    </row>
    <row r="666" spans="3:5" ht="12.75">
      <c r="C666" s="469"/>
      <c r="D666" s="332"/>
      <c r="E666" s="442"/>
    </row>
    <row r="667" spans="3:5" ht="12.75">
      <c r="C667" s="469"/>
      <c r="D667" s="332"/>
      <c r="E667" s="442"/>
    </row>
    <row r="668" spans="3:5" ht="12.75">
      <c r="C668" s="469"/>
      <c r="D668" s="332"/>
      <c r="E668" s="442"/>
    </row>
    <row r="669" spans="3:5" ht="12.75">
      <c r="C669" s="469"/>
      <c r="D669" s="332"/>
      <c r="E669" s="442"/>
    </row>
    <row r="670" spans="3:5" ht="12.75">
      <c r="C670" s="469"/>
      <c r="D670" s="332"/>
      <c r="E670" s="442"/>
    </row>
    <row r="671" spans="3:5" ht="12.75">
      <c r="C671" s="469"/>
      <c r="D671" s="332"/>
      <c r="E671" s="442"/>
    </row>
    <row r="672" spans="3:5" ht="12.75">
      <c r="C672" s="469"/>
      <c r="D672" s="332"/>
      <c r="E672" s="442"/>
    </row>
    <row r="673" spans="3:5" ht="12.75">
      <c r="C673" s="469"/>
      <c r="D673" s="332"/>
      <c r="E673" s="442"/>
    </row>
    <row r="674" spans="3:5" ht="12.75">
      <c r="C674" s="469"/>
      <c r="D674" s="332"/>
      <c r="E674" s="442"/>
    </row>
    <row r="675" spans="3:5" ht="12.75">
      <c r="C675" s="469"/>
      <c r="D675" s="332"/>
      <c r="E675" s="442"/>
    </row>
    <row r="676" spans="3:5" ht="12.75">
      <c r="C676" s="469"/>
      <c r="D676" s="332"/>
      <c r="E676" s="442"/>
    </row>
    <row r="677" spans="3:5" ht="12.75">
      <c r="C677" s="469"/>
      <c r="D677" s="332"/>
      <c r="E677" s="442"/>
    </row>
    <row r="678" spans="3:5" ht="12.75">
      <c r="C678" s="469"/>
      <c r="D678" s="332"/>
      <c r="E678" s="442"/>
    </row>
    <row r="679" spans="3:5" ht="12.75">
      <c r="C679" s="469"/>
      <c r="D679" s="332"/>
      <c r="E679" s="442"/>
    </row>
    <row r="680" spans="3:5" ht="12.75">
      <c r="C680" s="469"/>
      <c r="D680" s="332"/>
      <c r="E680" s="442"/>
    </row>
    <row r="681" spans="3:5" ht="12.75">
      <c r="C681" s="469"/>
      <c r="D681" s="332"/>
      <c r="E681" s="442"/>
    </row>
    <row r="682" spans="3:5" ht="12.75">
      <c r="C682" s="469"/>
      <c r="D682" s="332"/>
      <c r="E682" s="442"/>
    </row>
    <row r="683" spans="3:5" ht="12.75">
      <c r="C683" s="469"/>
      <c r="D683" s="332"/>
      <c r="E683" s="442"/>
    </row>
    <row r="684" spans="3:5" ht="12.75">
      <c r="C684" s="469"/>
      <c r="D684" s="332"/>
      <c r="E684" s="442"/>
    </row>
    <row r="685" spans="3:5" ht="12.75">
      <c r="C685" s="469"/>
      <c r="D685" s="332"/>
      <c r="E685" s="442"/>
    </row>
    <row r="686" spans="3:5" ht="12.75">
      <c r="C686" s="469"/>
      <c r="D686" s="332"/>
      <c r="E686" s="442"/>
    </row>
    <row r="687" spans="3:5" ht="12.75">
      <c r="C687" s="469"/>
      <c r="D687" s="332"/>
      <c r="E687" s="442"/>
    </row>
    <row r="688" spans="3:5" ht="12.75">
      <c r="C688" s="469"/>
      <c r="D688" s="332"/>
      <c r="E688" s="442"/>
    </row>
    <row r="689" spans="3:5" ht="12.75">
      <c r="C689" s="469"/>
      <c r="D689" s="332"/>
      <c r="E689" s="442"/>
    </row>
    <row r="690" spans="3:5" ht="12.75">
      <c r="C690" s="469"/>
      <c r="D690" s="332"/>
      <c r="E690" s="442"/>
    </row>
    <row r="691" spans="3:5" ht="12.75">
      <c r="C691" s="469"/>
      <c r="D691" s="332"/>
      <c r="E691" s="442"/>
    </row>
    <row r="692" spans="3:5" ht="12.75">
      <c r="C692" s="469"/>
      <c r="D692" s="332"/>
      <c r="E692" s="442"/>
    </row>
    <row r="693" spans="3:5" ht="12.75">
      <c r="C693" s="469"/>
      <c r="D693" s="332"/>
      <c r="E693" s="442"/>
    </row>
    <row r="694" spans="3:5" ht="12.75">
      <c r="C694" s="469"/>
      <c r="D694" s="332"/>
      <c r="E694" s="442"/>
    </row>
    <row r="695" spans="3:5" ht="12.75">
      <c r="C695" s="469"/>
      <c r="D695" s="332"/>
      <c r="E695" s="442"/>
    </row>
    <row r="696" spans="3:5" ht="12.75">
      <c r="C696" s="469"/>
      <c r="D696" s="332"/>
      <c r="E696" s="442"/>
    </row>
    <row r="697" spans="3:5" ht="12.75">
      <c r="C697" s="469"/>
      <c r="D697" s="332"/>
      <c r="E697" s="442"/>
    </row>
    <row r="698" spans="3:5" ht="12.75">
      <c r="C698" s="469"/>
      <c r="D698" s="332"/>
      <c r="E698" s="442"/>
    </row>
    <row r="699" spans="3:5" ht="12.75">
      <c r="C699" s="469"/>
      <c r="D699" s="332"/>
      <c r="E699" s="442"/>
    </row>
    <row r="700" spans="3:5" ht="12.75">
      <c r="C700" s="469"/>
      <c r="D700" s="332"/>
      <c r="E700" s="442"/>
    </row>
    <row r="701" spans="3:5" ht="12.75">
      <c r="C701" s="469"/>
      <c r="D701" s="332"/>
      <c r="E701" s="442"/>
    </row>
    <row r="702" spans="3:5" ht="12.75">
      <c r="C702" s="469"/>
      <c r="D702" s="332"/>
      <c r="E702" s="442"/>
    </row>
    <row r="703" spans="3:5" ht="12.75">
      <c r="C703" s="469"/>
      <c r="D703" s="332"/>
      <c r="E703" s="442"/>
    </row>
    <row r="704" spans="3:5" ht="12.75">
      <c r="C704" s="469"/>
      <c r="D704" s="332"/>
      <c r="E704" s="442"/>
    </row>
    <row r="705" spans="3:5" ht="12.75">
      <c r="C705" s="469"/>
      <c r="D705" s="332"/>
      <c r="E705" s="442"/>
    </row>
    <row r="706" spans="3:5" ht="12.75">
      <c r="C706" s="469"/>
      <c r="D706" s="332"/>
      <c r="E706" s="442"/>
    </row>
    <row r="707" spans="3:5" ht="12.75">
      <c r="C707" s="469"/>
      <c r="D707" s="332"/>
      <c r="E707" s="442"/>
    </row>
    <row r="708" spans="3:5" ht="12.75">
      <c r="C708" s="469"/>
      <c r="D708" s="332"/>
      <c r="E708" s="442"/>
    </row>
    <row r="709" spans="3:5" ht="12.75">
      <c r="C709" s="469"/>
      <c r="D709" s="332"/>
      <c r="E709" s="442"/>
    </row>
    <row r="710" spans="3:5" ht="12.75">
      <c r="C710" s="469"/>
      <c r="D710" s="332"/>
      <c r="E710" s="442"/>
    </row>
    <row r="711" spans="3:5" ht="12.75">
      <c r="C711" s="469"/>
      <c r="D711" s="332"/>
      <c r="E711" s="442"/>
    </row>
    <row r="712" spans="3:5" ht="12.75">
      <c r="C712" s="469"/>
      <c r="D712" s="332"/>
      <c r="E712" s="442"/>
    </row>
    <row r="713" spans="3:5" ht="12.75">
      <c r="C713" s="469"/>
      <c r="D713" s="332"/>
      <c r="E713" s="442"/>
    </row>
    <row r="714" spans="3:5" ht="12.75">
      <c r="C714" s="469"/>
      <c r="D714" s="332"/>
      <c r="E714" s="442"/>
    </row>
    <row r="715" spans="3:5" ht="12.75">
      <c r="C715" s="469"/>
      <c r="D715" s="332"/>
      <c r="E715" s="442"/>
    </row>
    <row r="716" spans="3:5" ht="12.75">
      <c r="C716" s="469"/>
      <c r="D716" s="332"/>
      <c r="E716" s="442"/>
    </row>
    <row r="717" spans="3:5" ht="12.75">
      <c r="C717" s="469"/>
      <c r="D717" s="332"/>
      <c r="E717" s="442"/>
    </row>
    <row r="718" spans="3:5" ht="12.75">
      <c r="C718" s="469"/>
      <c r="D718" s="332"/>
      <c r="E718" s="442"/>
    </row>
    <row r="719" spans="3:5" ht="12.75">
      <c r="C719" s="469"/>
      <c r="D719" s="332"/>
      <c r="E719" s="442"/>
    </row>
    <row r="720" spans="3:5" ht="12.75">
      <c r="C720" s="469"/>
      <c r="D720" s="332"/>
      <c r="E720" s="442"/>
    </row>
    <row r="721" spans="3:5" ht="12.75">
      <c r="C721" s="469"/>
      <c r="D721" s="332"/>
      <c r="E721" s="442"/>
    </row>
    <row r="722" spans="3:5" ht="12.75">
      <c r="C722" s="469"/>
      <c r="D722" s="332"/>
      <c r="E722" s="442"/>
    </row>
    <row r="723" spans="3:5" ht="12.75">
      <c r="C723" s="469"/>
      <c r="D723" s="332"/>
      <c r="E723" s="442"/>
    </row>
    <row r="724" spans="3:5" ht="12.75">
      <c r="C724" s="469"/>
      <c r="D724" s="332"/>
      <c r="E724" s="442"/>
    </row>
    <row r="725" spans="3:5" ht="12.75">
      <c r="C725" s="469"/>
      <c r="D725" s="332"/>
      <c r="E725" s="442"/>
    </row>
    <row r="726" spans="3:5" ht="12.75">
      <c r="C726" s="469"/>
      <c r="D726" s="332"/>
      <c r="E726" s="442"/>
    </row>
    <row r="727" spans="3:5" ht="12.75">
      <c r="C727" s="469"/>
      <c r="D727" s="332"/>
      <c r="E727" s="442"/>
    </row>
    <row r="728" spans="3:5" ht="12.75">
      <c r="C728" s="469"/>
      <c r="D728" s="332"/>
      <c r="E728" s="442"/>
    </row>
    <row r="729" spans="3:5" ht="12.75">
      <c r="C729" s="469"/>
      <c r="D729" s="332"/>
      <c r="E729" s="442"/>
    </row>
    <row r="730" spans="3:5" ht="12.75">
      <c r="C730" s="469"/>
      <c r="D730" s="332"/>
      <c r="E730" s="442"/>
    </row>
    <row r="731" spans="3:5" ht="12.75">
      <c r="C731" s="469"/>
      <c r="D731" s="332"/>
      <c r="E731" s="442"/>
    </row>
    <row r="732" spans="3:5" ht="12.75">
      <c r="C732" s="469"/>
      <c r="D732" s="332"/>
      <c r="E732" s="442"/>
    </row>
    <row r="733" spans="3:5" ht="12.75">
      <c r="C733" s="469"/>
      <c r="D733" s="332"/>
      <c r="E733" s="442"/>
    </row>
    <row r="734" spans="3:5" ht="12.75">
      <c r="C734" s="469"/>
      <c r="D734" s="332"/>
      <c r="E734" s="442"/>
    </row>
    <row r="735" spans="3:5" ht="12.75">
      <c r="C735" s="469"/>
      <c r="D735" s="332"/>
      <c r="E735" s="442"/>
    </row>
    <row r="736" spans="3:5" ht="12.75">
      <c r="C736" s="469"/>
      <c r="D736" s="332"/>
      <c r="E736" s="442"/>
    </row>
    <row r="737" spans="3:5" ht="12.75">
      <c r="C737" s="469"/>
      <c r="D737" s="332"/>
      <c r="E737" s="442"/>
    </row>
    <row r="738" spans="3:5" ht="12.75">
      <c r="C738" s="469"/>
      <c r="D738" s="332"/>
      <c r="E738" s="442"/>
    </row>
    <row r="739" spans="3:5" ht="12.75">
      <c r="C739" s="469"/>
      <c r="D739" s="332"/>
      <c r="E739" s="442"/>
    </row>
    <row r="740" spans="3:5" ht="12.75">
      <c r="C740" s="469"/>
      <c r="D740" s="332"/>
      <c r="E740" s="442"/>
    </row>
    <row r="741" spans="3:5" ht="12.75">
      <c r="C741" s="469"/>
      <c r="D741" s="332"/>
      <c r="E741" s="442"/>
    </row>
    <row r="742" spans="3:5" ht="12.75">
      <c r="C742" s="469"/>
      <c r="D742" s="332"/>
      <c r="E742" s="442"/>
    </row>
    <row r="743" spans="3:5" ht="12.75">
      <c r="C743" s="469"/>
      <c r="D743" s="332"/>
      <c r="E743" s="442"/>
    </row>
    <row r="744" spans="3:5" ht="12.75">
      <c r="C744" s="469"/>
      <c r="D744" s="332"/>
      <c r="E744" s="442"/>
    </row>
    <row r="745" spans="3:5" ht="12.75">
      <c r="C745" s="469"/>
      <c r="D745" s="332"/>
      <c r="E745" s="442"/>
    </row>
    <row r="746" spans="3:5" ht="12.75">
      <c r="C746" s="469"/>
      <c r="D746" s="332"/>
      <c r="E746" s="442"/>
    </row>
    <row r="747" spans="3:5" ht="12.75">
      <c r="C747" s="469"/>
      <c r="D747" s="332"/>
      <c r="E747" s="442"/>
    </row>
    <row r="748" spans="3:5" ht="12.75">
      <c r="C748" s="469"/>
      <c r="D748" s="332"/>
      <c r="E748" s="442"/>
    </row>
    <row r="749" spans="3:5" ht="12.75">
      <c r="C749" s="469"/>
      <c r="D749" s="332"/>
      <c r="E749" s="442"/>
    </row>
    <row r="750" spans="3:5" ht="12.75">
      <c r="C750" s="469"/>
      <c r="D750" s="332"/>
      <c r="E750" s="442"/>
    </row>
    <row r="751" spans="3:5" ht="12.75">
      <c r="C751" s="469"/>
      <c r="D751" s="332"/>
      <c r="E751" s="442"/>
    </row>
    <row r="752" spans="3:5" ht="12.75">
      <c r="C752" s="469"/>
      <c r="D752" s="332"/>
      <c r="E752" s="442"/>
    </row>
    <row r="753" spans="3:5" ht="12.75">
      <c r="C753" s="469"/>
      <c r="D753" s="332"/>
      <c r="E753" s="442"/>
    </row>
    <row r="754" spans="3:5" ht="12.75">
      <c r="C754" s="469"/>
      <c r="D754" s="332"/>
      <c r="E754" s="442"/>
    </row>
    <row r="755" spans="3:5" ht="12.75">
      <c r="C755" s="469"/>
      <c r="D755" s="332"/>
      <c r="E755" s="442"/>
    </row>
    <row r="756" spans="3:5" ht="12.75">
      <c r="C756" s="469"/>
      <c r="D756" s="332"/>
      <c r="E756" s="442"/>
    </row>
    <row r="757" spans="3:5" ht="12.75">
      <c r="C757" s="469"/>
      <c r="D757" s="332"/>
      <c r="E757" s="442"/>
    </row>
    <row r="758" spans="3:5" ht="12.75">
      <c r="C758" s="469"/>
      <c r="D758" s="332"/>
      <c r="E758" s="442"/>
    </row>
    <row r="759" spans="3:5" ht="12.75">
      <c r="C759" s="469"/>
      <c r="D759" s="332"/>
      <c r="E759" s="442"/>
    </row>
    <row r="760" spans="3:5" ht="12.75">
      <c r="C760" s="469"/>
      <c r="D760" s="332"/>
      <c r="E760" s="442"/>
    </row>
    <row r="761" spans="3:5" ht="12.75">
      <c r="C761" s="469"/>
      <c r="D761" s="332"/>
      <c r="E761" s="442"/>
    </row>
    <row r="762" spans="3:5" ht="12.75">
      <c r="C762" s="469"/>
      <c r="D762" s="332"/>
      <c r="E762" s="442"/>
    </row>
    <row r="763" spans="3:5" ht="12.75">
      <c r="C763" s="469"/>
      <c r="D763" s="332"/>
      <c r="E763" s="442"/>
    </row>
    <row r="764" spans="3:5" ht="12.75">
      <c r="C764" s="469"/>
      <c r="D764" s="332"/>
      <c r="E764" s="442"/>
    </row>
    <row r="765" spans="3:5" ht="12.75">
      <c r="C765" s="469"/>
      <c r="D765" s="332"/>
      <c r="E765" s="442"/>
    </row>
    <row r="766" spans="3:5" ht="12.75">
      <c r="C766" s="469"/>
      <c r="D766" s="332"/>
      <c r="E766" s="442"/>
    </row>
    <row r="767" spans="3:5" ht="12.75">
      <c r="C767" s="469"/>
      <c r="D767" s="332"/>
      <c r="E767" s="442"/>
    </row>
    <row r="768" spans="3:5" ht="12.75">
      <c r="C768" s="469"/>
      <c r="D768" s="332"/>
      <c r="E768" s="442"/>
    </row>
    <row r="769" spans="3:5" ht="12.75">
      <c r="C769" s="469"/>
      <c r="D769" s="332"/>
      <c r="E769" s="442"/>
    </row>
    <row r="770" spans="3:5" ht="12.75">
      <c r="C770" s="469"/>
      <c r="D770" s="332"/>
      <c r="E770" s="442"/>
    </row>
    <row r="771" spans="3:5" ht="12.75">
      <c r="C771" s="469"/>
      <c r="D771" s="332"/>
      <c r="E771" s="442"/>
    </row>
    <row r="772" spans="3:5" ht="12.75">
      <c r="C772" s="469"/>
      <c r="D772" s="332"/>
      <c r="E772" s="442"/>
    </row>
    <row r="773" spans="3:5" ht="12.75">
      <c r="C773" s="469"/>
      <c r="D773" s="332"/>
      <c r="E773" s="442"/>
    </row>
    <row r="774" spans="3:5" ht="12.75">
      <c r="C774" s="469"/>
      <c r="D774" s="332"/>
      <c r="E774" s="442"/>
    </row>
    <row r="775" spans="3:5" ht="12.75">
      <c r="C775" s="469"/>
      <c r="D775" s="332"/>
      <c r="E775" s="442"/>
    </row>
    <row r="776" spans="3:5" ht="12.75">
      <c r="C776" s="469"/>
      <c r="D776" s="332"/>
      <c r="E776" s="442"/>
    </row>
    <row r="777" spans="3:5" ht="12.75">
      <c r="C777" s="469"/>
      <c r="D777" s="332"/>
      <c r="E777" s="442"/>
    </row>
    <row r="778" spans="3:5" ht="12.75">
      <c r="C778" s="469"/>
      <c r="D778" s="332"/>
      <c r="E778" s="442"/>
    </row>
    <row r="779" spans="3:5" ht="12.75">
      <c r="C779" s="469"/>
      <c r="D779" s="332"/>
      <c r="E779" s="442"/>
    </row>
    <row r="780" spans="3:5" ht="12.75">
      <c r="C780" s="469"/>
      <c r="D780" s="332"/>
      <c r="E780" s="442"/>
    </row>
    <row r="781" spans="3:5" ht="12.75">
      <c r="C781" s="469"/>
      <c r="D781" s="332"/>
      <c r="E781" s="442"/>
    </row>
    <row r="782" spans="3:5" ht="12.75">
      <c r="C782" s="469"/>
      <c r="D782" s="332"/>
      <c r="E782" s="442"/>
    </row>
    <row r="783" spans="3:5" ht="12.75">
      <c r="C783" s="469"/>
      <c r="D783" s="332"/>
      <c r="E783" s="442"/>
    </row>
    <row r="784" spans="3:5" ht="12.75">
      <c r="C784" s="469"/>
      <c r="D784" s="332"/>
      <c r="E784" s="442"/>
    </row>
    <row r="785" spans="3:5" ht="12.75">
      <c r="C785" s="469"/>
      <c r="D785" s="332"/>
      <c r="E785" s="442"/>
    </row>
    <row r="786" spans="3:5" ht="12.75">
      <c r="C786" s="469"/>
      <c r="D786" s="332"/>
      <c r="E786" s="442"/>
    </row>
    <row r="787" spans="3:5" ht="12.75">
      <c r="C787" s="469"/>
      <c r="D787" s="332"/>
      <c r="E787" s="442"/>
    </row>
    <row r="788" spans="3:5" ht="12.75">
      <c r="C788" s="469"/>
      <c r="D788" s="332"/>
      <c r="E788" s="442"/>
    </row>
    <row r="789" spans="3:5" ht="12.75">
      <c r="C789" s="469"/>
      <c r="D789" s="332"/>
      <c r="E789" s="442"/>
    </row>
    <row r="790" spans="3:5" ht="12.75">
      <c r="C790" s="469"/>
      <c r="D790" s="332"/>
      <c r="E790" s="442"/>
    </row>
    <row r="791" spans="3:5" ht="12.75">
      <c r="C791" s="469"/>
      <c r="D791" s="332"/>
      <c r="E791" s="442"/>
    </row>
    <row r="792" spans="3:5" ht="12.75">
      <c r="C792" s="469"/>
      <c r="D792" s="332"/>
      <c r="E792" s="442"/>
    </row>
    <row r="793" spans="3:5" ht="12.75">
      <c r="C793" s="469"/>
      <c r="D793" s="332"/>
      <c r="E793" s="442"/>
    </row>
    <row r="794" spans="3:5" ht="12.75">
      <c r="C794" s="469"/>
      <c r="D794" s="332"/>
      <c r="E794" s="442"/>
    </row>
    <row r="795" spans="3:5" ht="12.75">
      <c r="C795" s="469"/>
      <c r="D795" s="332"/>
      <c r="E795" s="442"/>
    </row>
    <row r="796" spans="3:5" ht="12.75">
      <c r="C796" s="469"/>
      <c r="D796" s="332"/>
      <c r="E796" s="442"/>
    </row>
    <row r="797" spans="3:5" ht="12.75">
      <c r="C797" s="469"/>
      <c r="D797" s="332"/>
      <c r="E797" s="442"/>
    </row>
    <row r="798" spans="3:5" ht="12.75">
      <c r="C798" s="469"/>
      <c r="D798" s="332"/>
      <c r="E798" s="442"/>
    </row>
    <row r="799" spans="3:5" ht="12.75">
      <c r="C799" s="469"/>
      <c r="D799" s="332"/>
      <c r="E799" s="442"/>
    </row>
    <row r="800" spans="3:5" ht="12.75">
      <c r="C800" s="469"/>
      <c r="D800" s="332"/>
      <c r="E800" s="442"/>
    </row>
    <row r="801" spans="3:5" ht="12.75">
      <c r="C801" s="469"/>
      <c r="D801" s="332"/>
      <c r="E801" s="442"/>
    </row>
    <row r="802" spans="3:5" ht="12.75">
      <c r="C802" s="469"/>
      <c r="D802" s="332"/>
      <c r="E802" s="442"/>
    </row>
    <row r="803" spans="3:5" ht="12.75">
      <c r="C803" s="469"/>
      <c r="D803" s="332"/>
      <c r="E803" s="442"/>
    </row>
    <row r="804" spans="3:5" ht="12.75">
      <c r="C804" s="469"/>
      <c r="D804" s="332"/>
      <c r="E804" s="442"/>
    </row>
    <row r="805" spans="3:5" ht="12.75">
      <c r="C805" s="469"/>
      <c r="D805" s="332"/>
      <c r="E805" s="442"/>
    </row>
    <row r="806" spans="3:5" ht="12.75">
      <c r="C806" s="469"/>
      <c r="D806" s="332"/>
      <c r="E806" s="442"/>
    </row>
    <row r="807" spans="3:5" ht="12.75">
      <c r="C807" s="469"/>
      <c r="D807" s="332"/>
      <c r="E807" s="442"/>
    </row>
    <row r="808" spans="3:5" ht="12.75">
      <c r="C808" s="469"/>
      <c r="D808" s="332"/>
      <c r="E808" s="442"/>
    </row>
    <row r="809" spans="3:5" ht="12.75">
      <c r="C809" s="469"/>
      <c r="D809" s="332"/>
      <c r="E809" s="442"/>
    </row>
    <row r="810" spans="3:5" ht="12.75">
      <c r="C810" s="469"/>
      <c r="D810" s="332"/>
      <c r="E810" s="442"/>
    </row>
    <row r="811" spans="3:5" ht="12.75">
      <c r="C811" s="469"/>
      <c r="D811" s="332"/>
      <c r="E811" s="442"/>
    </row>
    <row r="812" spans="3:5" ht="12.75">
      <c r="C812" s="469"/>
      <c r="D812" s="332"/>
      <c r="E812" s="442"/>
    </row>
    <row r="813" spans="3:5" ht="12.75">
      <c r="C813" s="469"/>
      <c r="D813" s="332"/>
      <c r="E813" s="442"/>
    </row>
    <row r="814" spans="3:5" ht="12.75">
      <c r="C814" s="469"/>
      <c r="D814" s="332"/>
      <c r="E814" s="442"/>
    </row>
    <row r="815" spans="3:5" ht="12.75">
      <c r="C815" s="469"/>
      <c r="D815" s="332"/>
      <c r="E815" s="442"/>
    </row>
    <row r="816" spans="3:5" ht="12.75">
      <c r="C816" s="469"/>
      <c r="D816" s="332"/>
      <c r="E816" s="442"/>
    </row>
    <row r="817" spans="3:5" ht="12.75">
      <c r="C817" s="469"/>
      <c r="D817" s="332"/>
      <c r="E817" s="442"/>
    </row>
    <row r="818" spans="3:5" ht="12.75">
      <c r="C818" s="469"/>
      <c r="D818" s="332"/>
      <c r="E818" s="442"/>
    </row>
    <row r="819" spans="3:5" ht="12.75">
      <c r="C819" s="469"/>
      <c r="D819" s="332"/>
      <c r="E819" s="442"/>
    </row>
    <row r="820" spans="3:5" ht="12.75">
      <c r="C820" s="469"/>
      <c r="D820" s="332"/>
      <c r="E820" s="442"/>
    </row>
    <row r="821" spans="3:5" ht="12.75">
      <c r="C821" s="469"/>
      <c r="D821" s="332"/>
      <c r="E821" s="442"/>
    </row>
    <row r="822" spans="3:5" ht="12.75">
      <c r="C822" s="469"/>
      <c r="D822" s="332"/>
      <c r="E822" s="442"/>
    </row>
    <row r="823" spans="3:5" ht="12.75">
      <c r="C823" s="469"/>
      <c r="D823" s="332"/>
      <c r="E823" s="442"/>
    </row>
    <row r="824" spans="3:5" ht="12.75">
      <c r="C824" s="469"/>
      <c r="D824" s="332"/>
      <c r="E824" s="442"/>
    </row>
    <row r="825" spans="3:5" ht="12.75">
      <c r="C825" s="469"/>
      <c r="D825" s="332"/>
      <c r="E825" s="442"/>
    </row>
    <row r="826" spans="3:5" ht="12.75">
      <c r="C826" s="469"/>
      <c r="D826" s="332"/>
      <c r="E826" s="442"/>
    </row>
    <row r="827" spans="3:5" ht="12.75">
      <c r="C827" s="469"/>
      <c r="D827" s="332"/>
      <c r="E827" s="442"/>
    </row>
    <row r="828" spans="3:5" ht="12.75">
      <c r="C828" s="469"/>
      <c r="D828" s="332"/>
      <c r="E828" s="442"/>
    </row>
    <row r="829" spans="3:5" ht="12.75">
      <c r="C829" s="469"/>
      <c r="D829" s="332"/>
      <c r="E829" s="442"/>
    </row>
    <row r="830" spans="3:5" ht="12.75">
      <c r="C830" s="469"/>
      <c r="D830" s="332"/>
      <c r="E830" s="442"/>
    </row>
    <row r="831" spans="3:5" ht="12.75">
      <c r="C831" s="469"/>
      <c r="D831" s="332"/>
      <c r="E831" s="442"/>
    </row>
    <row r="832" spans="3:5" ht="12.75">
      <c r="C832" s="469"/>
      <c r="D832" s="332"/>
      <c r="E832" s="442"/>
    </row>
    <row r="833" spans="3:5" ht="12.75">
      <c r="C833" s="469"/>
      <c r="D833" s="332"/>
      <c r="E833" s="442"/>
    </row>
    <row r="834" spans="3:5" ht="12.75">
      <c r="C834" s="469"/>
      <c r="D834" s="332"/>
      <c r="E834" s="442"/>
    </row>
    <row r="835" spans="3:5" ht="12.75">
      <c r="C835" s="469"/>
      <c r="D835" s="332"/>
      <c r="E835" s="442"/>
    </row>
    <row r="836" spans="3:5" ht="12.75">
      <c r="C836" s="469"/>
      <c r="D836" s="332"/>
      <c r="E836" s="442"/>
    </row>
    <row r="837" spans="3:5" ht="12.75">
      <c r="C837" s="469"/>
      <c r="D837" s="332"/>
      <c r="E837" s="442"/>
    </row>
    <row r="838" spans="3:5" ht="12.75">
      <c r="C838" s="469"/>
      <c r="D838" s="332"/>
      <c r="E838" s="442"/>
    </row>
    <row r="839" spans="3:5" ht="12.75">
      <c r="C839" s="469"/>
      <c r="D839" s="332"/>
      <c r="E839" s="442"/>
    </row>
    <row r="840" spans="3:5" ht="12.75">
      <c r="C840" s="469"/>
      <c r="D840" s="332"/>
      <c r="E840" s="442"/>
    </row>
    <row r="841" spans="3:5" ht="12.75">
      <c r="C841" s="469"/>
      <c r="D841" s="332"/>
      <c r="E841" s="442"/>
    </row>
    <row r="842" spans="3:5" ht="12.75">
      <c r="C842" s="469"/>
      <c r="D842" s="332"/>
      <c r="E842" s="442"/>
    </row>
    <row r="843" spans="3:5" ht="12.75">
      <c r="C843" s="469"/>
      <c r="D843" s="332"/>
      <c r="E843" s="442"/>
    </row>
    <row r="844" spans="3:5" ht="12.75">
      <c r="C844" s="469"/>
      <c r="D844" s="332"/>
      <c r="E844" s="442"/>
    </row>
    <row r="845" spans="3:5" ht="12.75">
      <c r="C845" s="469"/>
      <c r="D845" s="332"/>
      <c r="E845" s="442"/>
    </row>
    <row r="846" spans="3:5" ht="12.75">
      <c r="C846" s="469"/>
      <c r="D846" s="332"/>
      <c r="E846" s="442"/>
    </row>
    <row r="847" spans="3:5" ht="12.75">
      <c r="C847" s="469"/>
      <c r="D847" s="332"/>
      <c r="E847" s="442"/>
    </row>
    <row r="848" spans="3:5" ht="12.75">
      <c r="C848" s="469"/>
      <c r="D848" s="332"/>
      <c r="E848" s="442"/>
    </row>
    <row r="849" spans="3:5" ht="12.75">
      <c r="C849" s="469"/>
      <c r="D849" s="332"/>
      <c r="E849" s="442"/>
    </row>
    <row r="850" spans="3:5" ht="12.75">
      <c r="C850" s="469"/>
      <c r="D850" s="332"/>
      <c r="E850" s="442"/>
    </row>
    <row r="851" spans="3:5" ht="12.75">
      <c r="C851" s="469"/>
      <c r="D851" s="332"/>
      <c r="E851" s="442"/>
    </row>
    <row r="852" spans="3:5" ht="12.75">
      <c r="C852" s="469"/>
      <c r="D852" s="332"/>
      <c r="E852" s="442"/>
    </row>
    <row r="853" spans="3:5" ht="12.75">
      <c r="C853" s="469"/>
      <c r="D853" s="332"/>
      <c r="E853" s="442"/>
    </row>
    <row r="854" spans="3:5" ht="12.75">
      <c r="C854" s="469"/>
      <c r="D854" s="332"/>
      <c r="E854" s="442"/>
    </row>
    <row r="855" spans="3:5" ht="12.75">
      <c r="C855" s="469"/>
      <c r="D855" s="332"/>
      <c r="E855" s="442"/>
    </row>
    <row r="856" spans="3:5" ht="12.75">
      <c r="C856" s="469"/>
      <c r="D856" s="332"/>
      <c r="E856" s="442"/>
    </row>
    <row r="857" spans="3:5" ht="12.75">
      <c r="C857" s="469"/>
      <c r="D857" s="332"/>
      <c r="E857" s="442"/>
    </row>
    <row r="858" spans="3:5" ht="12.75">
      <c r="C858" s="469"/>
      <c r="D858" s="332"/>
      <c r="E858" s="442"/>
    </row>
    <row r="859" spans="3:5" ht="12.75">
      <c r="C859" s="469"/>
      <c r="D859" s="332"/>
      <c r="E859" s="442"/>
    </row>
    <row r="860" spans="3:5" ht="12.75">
      <c r="C860" s="469"/>
      <c r="D860" s="332"/>
      <c r="E860" s="442"/>
    </row>
    <row r="861" spans="3:5" ht="12.75">
      <c r="C861" s="469"/>
      <c r="D861" s="332"/>
      <c r="E861" s="442"/>
    </row>
    <row r="862" spans="3:5" ht="12.75">
      <c r="C862" s="469"/>
      <c r="D862" s="332"/>
      <c r="E862" s="442"/>
    </row>
    <row r="863" spans="3:5" ht="12.75">
      <c r="C863" s="469"/>
      <c r="D863" s="332"/>
      <c r="E863" s="442"/>
    </row>
    <row r="864" spans="3:5" ht="12.75">
      <c r="C864" s="469"/>
      <c r="D864" s="332"/>
      <c r="E864" s="442"/>
    </row>
    <row r="865" spans="3:5" ht="12.75">
      <c r="C865" s="469"/>
      <c r="D865" s="332"/>
      <c r="E865" s="442"/>
    </row>
    <row r="866" spans="3:5" ht="12.75">
      <c r="C866" s="469"/>
      <c r="D866" s="332"/>
      <c r="E866" s="442"/>
    </row>
    <row r="867" spans="3:5" ht="12.75">
      <c r="C867" s="469"/>
      <c r="D867" s="332"/>
      <c r="E867" s="442"/>
    </row>
    <row r="868" spans="3:5" ht="12.75">
      <c r="C868" s="469"/>
      <c r="D868" s="332"/>
      <c r="E868" s="442"/>
    </row>
    <row r="869" spans="3:5" ht="12.75">
      <c r="C869" s="469"/>
      <c r="D869" s="332"/>
      <c r="E869" s="442"/>
    </row>
    <row r="870" spans="3:5" ht="12.75">
      <c r="C870" s="469"/>
      <c r="D870" s="332"/>
      <c r="E870" s="442"/>
    </row>
    <row r="871" spans="3:5" ht="12.75">
      <c r="C871" s="469"/>
      <c r="D871" s="332"/>
      <c r="E871" s="442"/>
    </row>
    <row r="872" spans="3:5" ht="12.75">
      <c r="C872" s="469"/>
      <c r="D872" s="332"/>
      <c r="E872" s="442"/>
    </row>
    <row r="873" spans="3:5" ht="12.75">
      <c r="C873" s="469"/>
      <c r="D873" s="332"/>
      <c r="E873" s="442"/>
    </row>
    <row r="874" spans="3:5" ht="12.75">
      <c r="C874" s="469"/>
      <c r="D874" s="332"/>
      <c r="E874" s="442"/>
    </row>
    <row r="875" spans="3:5" ht="12.75">
      <c r="C875" s="469"/>
      <c r="D875" s="332"/>
      <c r="E875" s="442"/>
    </row>
    <row r="876" spans="3:5" ht="12.75">
      <c r="C876" s="469"/>
      <c r="D876" s="332"/>
      <c r="E876" s="442"/>
    </row>
    <row r="877" spans="3:5" ht="12.75">
      <c r="C877" s="469"/>
      <c r="D877" s="332"/>
      <c r="E877" s="442"/>
    </row>
    <row r="878" spans="3:5" ht="12.75">
      <c r="C878" s="469"/>
      <c r="D878" s="332"/>
      <c r="E878" s="442"/>
    </row>
    <row r="879" spans="3:5" ht="12.75">
      <c r="C879" s="469"/>
      <c r="D879" s="332"/>
      <c r="E879" s="442"/>
    </row>
    <row r="880" spans="3:5" ht="12.75">
      <c r="C880" s="469"/>
      <c r="D880" s="332"/>
      <c r="E880" s="442"/>
    </row>
    <row r="881" spans="3:5" ht="12.75">
      <c r="C881" s="469"/>
      <c r="D881" s="332"/>
      <c r="E881" s="442"/>
    </row>
    <row r="882" spans="3:5" ht="12.75">
      <c r="C882" s="469"/>
      <c r="D882" s="332"/>
      <c r="E882" s="442"/>
    </row>
    <row r="883" spans="3:5" ht="12.75">
      <c r="C883" s="469"/>
      <c r="D883" s="332"/>
      <c r="E883" s="442"/>
    </row>
    <row r="884" spans="3:5" ht="12.75">
      <c r="C884" s="469"/>
      <c r="D884" s="332"/>
      <c r="E884" s="442"/>
    </row>
    <row r="885" spans="3:5" ht="12.75">
      <c r="C885" s="469"/>
      <c r="D885" s="332"/>
      <c r="E885" s="442"/>
    </row>
    <row r="886" spans="3:5" ht="12.75">
      <c r="C886" s="469"/>
      <c r="D886" s="332"/>
      <c r="E886" s="442"/>
    </row>
    <row r="887" spans="3:5" ht="12.75">
      <c r="C887" s="469"/>
      <c r="D887" s="332"/>
      <c r="E887" s="442"/>
    </row>
    <row r="888" spans="3:5" ht="12.75">
      <c r="C888" s="469"/>
      <c r="D888" s="332"/>
      <c r="E888" s="442"/>
    </row>
    <row r="889" spans="3:5" ht="12.75">
      <c r="C889" s="469"/>
      <c r="D889" s="332"/>
      <c r="E889" s="442"/>
    </row>
    <row r="890" spans="3:5" ht="12.75">
      <c r="C890" s="469"/>
      <c r="D890" s="332"/>
      <c r="E890" s="442"/>
    </row>
    <row r="891" spans="3:5" ht="12.75">
      <c r="C891" s="469"/>
      <c r="D891" s="332"/>
      <c r="E891" s="442"/>
    </row>
    <row r="892" spans="3:5" ht="12.75">
      <c r="C892" s="469"/>
      <c r="D892" s="332"/>
      <c r="E892" s="442"/>
    </row>
    <row r="893" spans="3:5" ht="12.75">
      <c r="C893" s="469"/>
      <c r="D893" s="332"/>
      <c r="E893" s="442"/>
    </row>
    <row r="894" spans="3:5" ht="12.75">
      <c r="C894" s="469"/>
      <c r="D894" s="332"/>
      <c r="E894" s="442"/>
    </row>
    <row r="895" spans="3:5" ht="12.75">
      <c r="C895" s="469"/>
      <c r="D895" s="332"/>
      <c r="E895" s="442"/>
    </row>
    <row r="896" spans="3:5" ht="12.75">
      <c r="C896" s="469"/>
      <c r="D896" s="332"/>
      <c r="E896" s="442"/>
    </row>
    <row r="897" spans="3:5" ht="12.75">
      <c r="C897" s="469"/>
      <c r="D897" s="332"/>
      <c r="E897" s="442"/>
    </row>
    <row r="898" spans="3:5" ht="12.75">
      <c r="C898" s="469"/>
      <c r="D898" s="332"/>
      <c r="E898" s="442"/>
    </row>
    <row r="899" spans="3:5" ht="12.75">
      <c r="C899" s="469"/>
      <c r="D899" s="332"/>
      <c r="E899" s="442"/>
    </row>
    <row r="900" spans="3:5" ht="12.75">
      <c r="C900" s="469"/>
      <c r="D900" s="332"/>
      <c r="E900" s="442"/>
    </row>
    <row r="901" spans="3:5" ht="12.75">
      <c r="C901" s="469"/>
      <c r="D901" s="332"/>
      <c r="E901" s="442"/>
    </row>
    <row r="902" spans="3:5" ht="12.75">
      <c r="C902" s="469"/>
      <c r="D902" s="332"/>
      <c r="E902" s="442"/>
    </row>
    <row r="903" spans="3:5" ht="12.75">
      <c r="C903" s="469"/>
      <c r="D903" s="332"/>
      <c r="E903" s="442"/>
    </row>
    <row r="904" spans="3:5" ht="12.75">
      <c r="C904" s="469"/>
      <c r="D904" s="332"/>
      <c r="E904" s="442"/>
    </row>
    <row r="905" spans="3:5" ht="12.75">
      <c r="C905" s="469"/>
      <c r="D905" s="332"/>
      <c r="E905" s="442"/>
    </row>
    <row r="906" spans="3:5" ht="12.75">
      <c r="C906" s="469"/>
      <c r="D906" s="332"/>
      <c r="E906" s="442"/>
    </row>
    <row r="907" spans="3:5" ht="12.75">
      <c r="C907" s="469"/>
      <c r="D907" s="332"/>
      <c r="E907" s="442"/>
    </row>
    <row r="908" spans="3:5" ht="12.75">
      <c r="C908" s="469"/>
      <c r="D908" s="332"/>
      <c r="E908" s="442"/>
    </row>
    <row r="909" spans="3:5" ht="12.75">
      <c r="C909" s="469"/>
      <c r="D909" s="332"/>
      <c r="E909" s="442"/>
    </row>
    <row r="910" spans="3:5" ht="12.75">
      <c r="C910" s="469"/>
      <c r="D910" s="332"/>
      <c r="E910" s="442"/>
    </row>
    <row r="911" spans="3:5" ht="12.75">
      <c r="C911" s="469"/>
      <c r="D911" s="332"/>
      <c r="E911" s="442"/>
    </row>
    <row r="912" spans="3:5" ht="12.75">
      <c r="C912" s="469"/>
      <c r="D912" s="332"/>
      <c r="E912" s="442"/>
    </row>
    <row r="913" spans="3:5" ht="12.75">
      <c r="C913" s="469"/>
      <c r="D913" s="332"/>
      <c r="E913" s="442"/>
    </row>
    <row r="914" spans="3:5" ht="12.75">
      <c r="C914" s="469"/>
      <c r="D914" s="332"/>
      <c r="E914" s="442"/>
    </row>
    <row r="915" spans="3:5" ht="12.75">
      <c r="C915" s="469"/>
      <c r="D915" s="332"/>
      <c r="E915" s="442"/>
    </row>
    <row r="916" spans="3:5" ht="12.75">
      <c r="C916" s="469"/>
      <c r="D916" s="332"/>
      <c r="E916" s="442"/>
    </row>
    <row r="917" spans="3:5" ht="12.75">
      <c r="C917" s="469"/>
      <c r="D917" s="332"/>
      <c r="E917" s="442"/>
    </row>
    <row r="918" spans="3:5" ht="12.75">
      <c r="C918" s="469"/>
      <c r="D918" s="332"/>
      <c r="E918" s="442"/>
    </row>
    <row r="919" spans="3:5" ht="12.75">
      <c r="C919" s="469"/>
      <c r="D919" s="332"/>
      <c r="E919" s="442"/>
    </row>
    <row r="920" spans="3:5" ht="12.75">
      <c r="C920" s="469"/>
      <c r="D920" s="332"/>
      <c r="E920" s="442"/>
    </row>
    <row r="921" spans="3:5" ht="12.75">
      <c r="C921" s="469"/>
      <c r="D921" s="332"/>
      <c r="E921" s="442"/>
    </row>
    <row r="922" spans="3:5" ht="12.75">
      <c r="C922" s="469"/>
      <c r="D922" s="332"/>
      <c r="E922" s="442"/>
    </row>
    <row r="923" spans="3:5" ht="12.75">
      <c r="C923" s="469"/>
      <c r="D923" s="332"/>
      <c r="E923" s="442"/>
    </row>
    <row r="924" spans="3:5" ht="12.75">
      <c r="C924" s="469"/>
      <c r="D924" s="332"/>
      <c r="E924" s="442"/>
    </row>
    <row r="925" spans="3:5" ht="12.75">
      <c r="C925" s="469"/>
      <c r="D925" s="332"/>
      <c r="E925" s="442"/>
    </row>
    <row r="926" spans="3:5" ht="12.75">
      <c r="C926" s="469"/>
      <c r="D926" s="332"/>
      <c r="E926" s="442"/>
    </row>
    <row r="927" spans="3:5" ht="12.75">
      <c r="C927" s="469"/>
      <c r="D927" s="332"/>
      <c r="E927" s="442"/>
    </row>
    <row r="928" spans="3:5" ht="12.75">
      <c r="C928" s="469"/>
      <c r="D928" s="332"/>
      <c r="E928" s="442"/>
    </row>
    <row r="929" spans="3:5" ht="12.75">
      <c r="C929" s="469"/>
      <c r="D929" s="332"/>
      <c r="E929" s="442"/>
    </row>
    <row r="930" spans="3:5" ht="12.75">
      <c r="C930" s="469"/>
      <c r="D930" s="332"/>
      <c r="E930" s="442"/>
    </row>
    <row r="931" spans="3:5" ht="12.75">
      <c r="C931" s="469"/>
      <c r="D931" s="332"/>
      <c r="E931" s="442"/>
    </row>
    <row r="932" spans="3:5" ht="12.75">
      <c r="C932" s="469"/>
      <c r="D932" s="332"/>
      <c r="E932" s="442"/>
    </row>
    <row r="933" spans="3:5" ht="12.75">
      <c r="C933" s="469"/>
      <c r="D933" s="332"/>
      <c r="E933" s="442"/>
    </row>
    <row r="934" spans="3:5" ht="12.75">
      <c r="C934" s="469"/>
      <c r="D934" s="332"/>
      <c r="E934" s="442"/>
    </row>
    <row r="935" spans="3:5" ht="12.75">
      <c r="C935" s="469"/>
      <c r="D935" s="332"/>
      <c r="E935" s="442"/>
    </row>
    <row r="936" spans="3:5" ht="12.75">
      <c r="C936" s="469"/>
      <c r="D936" s="332"/>
      <c r="E936" s="442"/>
    </row>
    <row r="937" spans="3:5" ht="12.75">
      <c r="C937" s="469"/>
      <c r="D937" s="332"/>
      <c r="E937" s="442"/>
    </row>
    <row r="938" spans="3:5" ht="12.75">
      <c r="C938" s="469"/>
      <c r="D938" s="332"/>
      <c r="E938" s="442"/>
    </row>
    <row r="939" spans="3:5" ht="12.75">
      <c r="C939" s="469"/>
      <c r="D939" s="332"/>
      <c r="E939" s="442"/>
    </row>
    <row r="940" spans="3:5" ht="12.75">
      <c r="C940" s="469"/>
      <c r="D940" s="332"/>
      <c r="E940" s="442"/>
    </row>
    <row r="941" spans="3:5" ht="12.75">
      <c r="C941" s="469"/>
      <c r="D941" s="332"/>
      <c r="E941" s="442"/>
    </row>
    <row r="942" spans="3:5" ht="12.75">
      <c r="C942" s="469"/>
      <c r="D942" s="332"/>
      <c r="E942" s="442"/>
    </row>
    <row r="943" spans="3:5" ht="12.75">
      <c r="C943" s="469"/>
      <c r="D943" s="332"/>
      <c r="E943" s="442"/>
    </row>
    <row r="944" spans="3:5" ht="12.75">
      <c r="C944" s="469"/>
      <c r="D944" s="332"/>
      <c r="E944" s="442"/>
    </row>
    <row r="945" spans="3:5" ht="12.75">
      <c r="C945" s="469"/>
      <c r="D945" s="332"/>
      <c r="E945" s="442"/>
    </row>
    <row r="946" spans="3:5" ht="12.75">
      <c r="C946" s="469"/>
      <c r="D946" s="332"/>
      <c r="E946" s="442"/>
    </row>
    <row r="947" spans="3:5" ht="12.75">
      <c r="C947" s="469"/>
      <c r="D947" s="332"/>
      <c r="E947" s="442"/>
    </row>
    <row r="948" spans="3:5" ht="12.75">
      <c r="C948" s="469"/>
      <c r="D948" s="332"/>
      <c r="E948" s="442"/>
    </row>
    <row r="949" spans="3:5" ht="12.75">
      <c r="C949" s="469"/>
      <c r="D949" s="332"/>
      <c r="E949" s="442"/>
    </row>
    <row r="950" spans="3:5" ht="12.75">
      <c r="C950" s="469"/>
      <c r="D950" s="332"/>
      <c r="E950" s="442"/>
    </row>
    <row r="951" spans="3:5" ht="12.75">
      <c r="C951" s="469"/>
      <c r="D951" s="332"/>
      <c r="E951" s="442"/>
    </row>
    <row r="952" spans="3:5" ht="12.75">
      <c r="C952" s="469"/>
      <c r="D952" s="332"/>
      <c r="E952" s="442"/>
    </row>
    <row r="953" spans="3:5" ht="12.75">
      <c r="C953" s="469"/>
      <c r="D953" s="332"/>
      <c r="E953" s="442"/>
    </row>
    <row r="954" spans="3:5" ht="12.75">
      <c r="C954" s="469"/>
      <c r="D954" s="332"/>
      <c r="E954" s="442"/>
    </row>
    <row r="955" spans="3:5" ht="12.75">
      <c r="C955" s="469"/>
      <c r="D955" s="332"/>
      <c r="E955" s="442"/>
    </row>
    <row r="956" spans="3:5" ht="12.75">
      <c r="C956" s="469"/>
      <c r="D956" s="332"/>
      <c r="E956" s="442"/>
    </row>
    <row r="957" spans="3:5" ht="12.75">
      <c r="C957" s="469"/>
      <c r="D957" s="332"/>
      <c r="E957" s="442"/>
    </row>
    <row r="958" spans="3:5" ht="12.75">
      <c r="C958" s="469"/>
      <c r="D958" s="332"/>
      <c r="E958" s="442"/>
    </row>
    <row r="959" spans="3:5" ht="12.75">
      <c r="C959" s="469"/>
      <c r="D959" s="332"/>
      <c r="E959" s="442"/>
    </row>
    <row r="960" spans="3:5" ht="12.75">
      <c r="C960" s="469"/>
      <c r="D960" s="332"/>
      <c r="E960" s="442"/>
    </row>
    <row r="961" spans="3:5" ht="12.75">
      <c r="C961" s="469"/>
      <c r="D961" s="332"/>
      <c r="E961" s="442"/>
    </row>
    <row r="962" spans="3:5" ht="12.75">
      <c r="C962" s="469"/>
      <c r="D962" s="332"/>
      <c r="E962" s="442"/>
    </row>
    <row r="963" spans="3:5" ht="12.75">
      <c r="C963" s="469"/>
      <c r="D963" s="332"/>
      <c r="E963" s="442"/>
    </row>
    <row r="964" spans="3:5" ht="12.75">
      <c r="C964" s="469"/>
      <c r="D964" s="332"/>
      <c r="E964" s="442"/>
    </row>
    <row r="965" spans="3:5" ht="12.75">
      <c r="C965" s="469"/>
      <c r="D965" s="332"/>
      <c r="E965" s="442"/>
    </row>
    <row r="966" spans="3:5" ht="12.75">
      <c r="C966" s="469"/>
      <c r="D966" s="332"/>
      <c r="E966" s="442"/>
    </row>
    <row r="967" spans="3:5" ht="12.75">
      <c r="C967" s="469"/>
      <c r="D967" s="332"/>
      <c r="E967" s="442"/>
    </row>
    <row r="968" spans="3:5" ht="12.75">
      <c r="C968" s="469"/>
      <c r="D968" s="332"/>
      <c r="E968" s="442"/>
    </row>
    <row r="969" spans="3:5" ht="12.75">
      <c r="C969" s="469"/>
      <c r="D969" s="332"/>
      <c r="E969" s="442"/>
    </row>
    <row r="970" spans="3:5" ht="12.75">
      <c r="C970" s="469"/>
      <c r="D970" s="332"/>
      <c r="E970" s="442"/>
    </row>
    <row r="971" spans="3:5" ht="12.75">
      <c r="C971" s="469"/>
      <c r="D971" s="332"/>
      <c r="E971" s="442"/>
    </row>
    <row r="972" spans="3:5" ht="12.75">
      <c r="C972" s="469"/>
      <c r="D972" s="332"/>
      <c r="E972" s="442"/>
    </row>
    <row r="973" spans="3:5" ht="12.75">
      <c r="C973" s="469"/>
      <c r="D973" s="332"/>
      <c r="E973" s="442"/>
    </row>
    <row r="974" spans="3:5" ht="12.75">
      <c r="C974" s="469"/>
      <c r="D974" s="332"/>
      <c r="E974" s="442"/>
    </row>
    <row r="975" spans="3:5" ht="12.75">
      <c r="C975" s="469"/>
      <c r="D975" s="332"/>
      <c r="E975" s="442"/>
    </row>
    <row r="976" spans="3:5" ht="12.75">
      <c r="C976" s="469"/>
      <c r="D976" s="332"/>
      <c r="E976" s="442"/>
    </row>
    <row r="977" spans="3:5" ht="12.75">
      <c r="C977" s="469"/>
      <c r="D977" s="332"/>
      <c r="E977" s="442"/>
    </row>
    <row r="978" spans="3:5" ht="12.75">
      <c r="C978" s="469"/>
      <c r="D978" s="332"/>
      <c r="E978" s="442"/>
    </row>
    <row r="979" spans="3:5" ht="12.75">
      <c r="C979" s="469"/>
      <c r="D979" s="332"/>
      <c r="E979" s="442"/>
    </row>
    <row r="980" spans="3:5" ht="12.75">
      <c r="C980" s="469"/>
      <c r="D980" s="332"/>
      <c r="E980" s="442"/>
    </row>
    <row r="981" spans="3:5" ht="12.75">
      <c r="C981" s="469"/>
      <c r="D981" s="332"/>
      <c r="E981" s="442"/>
    </row>
    <row r="982" spans="3:5" ht="12.75">
      <c r="C982" s="469"/>
      <c r="D982" s="332"/>
      <c r="E982" s="442"/>
    </row>
    <row r="983" spans="3:5" ht="12.75">
      <c r="C983" s="469"/>
      <c r="D983" s="332"/>
      <c r="E983" s="442"/>
    </row>
    <row r="984" spans="3:5" ht="12.75">
      <c r="C984" s="469"/>
      <c r="D984" s="332"/>
      <c r="E984" s="442"/>
    </row>
    <row r="985" spans="3:5" ht="12.75">
      <c r="C985" s="469"/>
      <c r="D985" s="332"/>
      <c r="E985" s="442"/>
    </row>
    <row r="986" spans="3:5" ht="12.75">
      <c r="C986" s="469"/>
      <c r="D986" s="332"/>
      <c r="E986" s="442"/>
    </row>
    <row r="987" spans="3:5" ht="12.75">
      <c r="C987" s="469"/>
      <c r="D987" s="332"/>
      <c r="E987" s="442"/>
    </row>
    <row r="988" spans="3:5" ht="12.75">
      <c r="C988" s="469"/>
      <c r="D988" s="332"/>
      <c r="E988" s="442"/>
    </row>
    <row r="989" spans="3:5" ht="12.75">
      <c r="C989" s="469"/>
      <c r="D989" s="332"/>
      <c r="E989" s="442"/>
    </row>
    <row r="990" spans="3:5" ht="12.75">
      <c r="C990" s="469"/>
      <c r="D990" s="332"/>
      <c r="E990" s="442"/>
    </row>
    <row r="991" spans="3:5" ht="12.75">
      <c r="C991" s="469"/>
      <c r="D991" s="332"/>
      <c r="E991" s="442"/>
    </row>
    <row r="992" spans="3:5" ht="12.75">
      <c r="C992" s="469"/>
      <c r="D992" s="332"/>
      <c r="E992" s="442"/>
    </row>
    <row r="993" spans="3:5" ht="12.75">
      <c r="C993" s="469"/>
      <c r="D993" s="332"/>
      <c r="E993" s="442"/>
    </row>
    <row r="994" spans="3:5" ht="12.75">
      <c r="C994" s="469"/>
      <c r="D994" s="332"/>
      <c r="E994" s="442"/>
    </row>
    <row r="995" spans="3:5" ht="12.75">
      <c r="C995" s="469"/>
      <c r="D995" s="332"/>
      <c r="E995" s="442"/>
    </row>
    <row r="996" spans="3:5" ht="12.75">
      <c r="C996" s="469"/>
      <c r="D996" s="332"/>
      <c r="E996" s="442"/>
    </row>
    <row r="997" spans="3:5" ht="12.75">
      <c r="C997" s="469"/>
      <c r="D997" s="332"/>
      <c r="E997" s="442"/>
    </row>
    <row r="998" spans="3:5" ht="12.75">
      <c r="C998" s="469"/>
      <c r="D998" s="332"/>
      <c r="E998" s="442"/>
    </row>
    <row r="999" spans="3:5" ht="12.75">
      <c r="C999" s="469"/>
      <c r="D999" s="332"/>
      <c r="E999" s="442"/>
    </row>
    <row r="1000" spans="3:5" ht="12.75">
      <c r="C1000" s="469"/>
      <c r="D1000" s="332"/>
      <c r="E1000" s="442"/>
    </row>
    <row r="1001" spans="3:5" ht="12.75">
      <c r="C1001" s="469"/>
      <c r="D1001" s="332"/>
      <c r="E1001" s="442"/>
    </row>
    <row r="1002" spans="3:5" ht="12.75">
      <c r="C1002" s="469"/>
      <c r="D1002" s="332"/>
      <c r="E1002" s="442"/>
    </row>
    <row r="1003" spans="3:5" ht="12.75">
      <c r="C1003" s="469"/>
      <c r="D1003" s="332"/>
      <c r="E1003" s="442"/>
    </row>
    <row r="1004" spans="3:5" ht="12.75">
      <c r="C1004" s="469"/>
      <c r="D1004" s="332"/>
      <c r="E1004" s="442"/>
    </row>
    <row r="1005" spans="3:5" ht="12.75">
      <c r="C1005" s="469"/>
      <c r="D1005" s="332"/>
      <c r="E1005" s="442"/>
    </row>
    <row r="1006" spans="3:5" ht="12.75">
      <c r="C1006" s="469"/>
      <c r="D1006" s="332"/>
      <c r="E1006" s="442"/>
    </row>
    <row r="1007" spans="3:5" ht="12.75">
      <c r="C1007" s="469"/>
      <c r="D1007" s="332"/>
      <c r="E1007" s="442"/>
    </row>
    <row r="1008" spans="3:5" ht="12.75">
      <c r="C1008" s="469"/>
      <c r="D1008" s="332"/>
      <c r="E1008" s="442"/>
    </row>
    <row r="1009" spans="3:5" ht="12.75">
      <c r="C1009" s="469"/>
      <c r="D1009" s="332"/>
      <c r="E1009" s="442"/>
    </row>
    <row r="1010" spans="3:5" ht="12.75">
      <c r="C1010" s="469"/>
      <c r="D1010" s="332"/>
      <c r="E1010" s="442"/>
    </row>
    <row r="1011" spans="3:5" ht="12.75">
      <c r="C1011" s="469"/>
      <c r="D1011" s="332"/>
      <c r="E1011" s="442"/>
    </row>
    <row r="1012" spans="3:5" ht="12.75">
      <c r="C1012" s="469"/>
      <c r="D1012" s="332"/>
      <c r="E1012" s="442"/>
    </row>
    <row r="1013" spans="3:5" ht="12.75">
      <c r="C1013" s="469"/>
      <c r="D1013" s="332"/>
      <c r="E1013" s="442"/>
    </row>
    <row r="1014" spans="3:5" ht="12.75">
      <c r="C1014" s="469"/>
      <c r="D1014" s="332"/>
      <c r="E1014" s="442"/>
    </row>
    <row r="1015" spans="3:5" ht="12.75">
      <c r="C1015" s="469"/>
      <c r="D1015" s="332"/>
      <c r="E1015" s="442"/>
    </row>
    <row r="1016" spans="3:5" ht="12.75">
      <c r="C1016" s="469"/>
      <c r="D1016" s="332"/>
      <c r="E1016" s="442"/>
    </row>
    <row r="1017" spans="3:5" ht="12.75">
      <c r="C1017" s="469"/>
      <c r="D1017" s="332"/>
      <c r="E1017" s="442"/>
    </row>
    <row r="1018" spans="3:5" ht="12.75">
      <c r="C1018" s="469"/>
      <c r="D1018" s="332"/>
      <c r="E1018" s="442"/>
    </row>
    <row r="1019" spans="3:5" ht="12.75">
      <c r="C1019" s="469"/>
      <c r="D1019" s="332"/>
      <c r="E1019" s="442"/>
    </row>
    <row r="1020" spans="3:5" ht="12.75">
      <c r="C1020" s="469"/>
      <c r="D1020" s="332"/>
      <c r="E1020" s="442"/>
    </row>
    <row r="1021" spans="3:5" ht="12.75">
      <c r="C1021" s="469"/>
      <c r="D1021" s="332"/>
      <c r="E1021" s="442"/>
    </row>
    <row r="1022" spans="3:5" ht="12.75">
      <c r="C1022" s="469"/>
      <c r="D1022" s="332"/>
      <c r="E1022" s="442"/>
    </row>
    <row r="1023" spans="3:5" ht="12.75">
      <c r="C1023" s="469"/>
      <c r="D1023" s="332"/>
      <c r="E1023" s="442"/>
    </row>
    <row r="1024" spans="3:5" ht="12.75">
      <c r="C1024" s="469"/>
      <c r="D1024" s="332"/>
      <c r="E1024" s="442"/>
    </row>
    <row r="1025" spans="3:5" ht="12.75">
      <c r="C1025" s="469"/>
      <c r="D1025" s="332"/>
      <c r="E1025" s="442"/>
    </row>
    <row r="1026" spans="3:5" ht="12.75">
      <c r="C1026" s="469"/>
      <c r="D1026" s="332"/>
      <c r="E1026" s="442"/>
    </row>
    <row r="1027" spans="3:5" ht="12.75">
      <c r="C1027" s="469"/>
      <c r="D1027" s="332"/>
      <c r="E1027" s="442"/>
    </row>
    <row r="1028" spans="3:5" ht="12.75">
      <c r="C1028" s="469"/>
      <c r="D1028" s="332"/>
      <c r="E1028" s="442"/>
    </row>
    <row r="1029" spans="3:5" ht="12.75">
      <c r="C1029" s="469"/>
      <c r="D1029" s="332"/>
      <c r="E1029" s="442"/>
    </row>
    <row r="1030" spans="3:5" ht="12.75">
      <c r="C1030" s="469"/>
      <c r="D1030" s="332"/>
      <c r="E1030" s="442"/>
    </row>
    <row r="1031" spans="3:5" ht="12.75">
      <c r="C1031" s="469"/>
      <c r="D1031" s="332"/>
      <c r="E1031" s="442"/>
    </row>
    <row r="1032" spans="3:5" ht="12.75">
      <c r="C1032" s="469"/>
      <c r="D1032" s="332"/>
      <c r="E1032" s="442"/>
    </row>
    <row r="1033" spans="3:5" ht="12.75">
      <c r="C1033" s="469"/>
      <c r="D1033" s="332"/>
      <c r="E1033" s="442"/>
    </row>
    <row r="1034" spans="3:5" ht="12.75">
      <c r="C1034" s="469"/>
      <c r="D1034" s="332"/>
      <c r="E1034" s="442"/>
    </row>
    <row r="1035" spans="3:5" ht="12.75">
      <c r="C1035" s="469"/>
      <c r="D1035" s="332"/>
      <c r="E1035" s="442"/>
    </row>
    <row r="1036" spans="3:5" ht="12.75">
      <c r="C1036" s="469"/>
      <c r="D1036" s="332"/>
      <c r="E1036" s="442"/>
    </row>
    <row r="1037" spans="3:5" ht="12.75">
      <c r="C1037" s="469"/>
      <c r="D1037" s="332"/>
      <c r="E1037" s="442"/>
    </row>
    <row r="1038" spans="3:5" ht="12.75">
      <c r="C1038" s="469"/>
      <c r="D1038" s="332"/>
      <c r="E1038" s="442"/>
    </row>
    <row r="1039" spans="3:5" ht="12.75">
      <c r="C1039" s="469"/>
      <c r="D1039" s="332"/>
      <c r="E1039" s="442"/>
    </row>
    <row r="1040" spans="3:5" ht="12.75">
      <c r="C1040" s="469"/>
      <c r="D1040" s="332"/>
      <c r="E1040" s="442"/>
    </row>
    <row r="1041" spans="3:5" ht="12.75">
      <c r="C1041" s="469"/>
      <c r="D1041" s="332"/>
      <c r="E1041" s="442"/>
    </row>
    <row r="1042" spans="3:5" ht="12.75">
      <c r="C1042" s="469"/>
      <c r="D1042" s="332"/>
      <c r="E1042" s="442"/>
    </row>
    <row r="1043" spans="3:5" ht="12.75">
      <c r="C1043" s="469"/>
      <c r="D1043" s="332"/>
      <c r="E1043" s="442"/>
    </row>
    <row r="1044" spans="3:5" ht="12.75">
      <c r="C1044" s="469"/>
      <c r="D1044" s="332"/>
      <c r="E1044" s="442"/>
    </row>
    <row r="1045" spans="3:5" ht="12.75">
      <c r="C1045" s="469"/>
      <c r="D1045" s="332"/>
      <c r="E1045" s="442"/>
    </row>
    <row r="1046" spans="3:5" ht="12.75">
      <c r="C1046" s="469"/>
      <c r="D1046" s="332"/>
      <c r="E1046" s="442"/>
    </row>
    <row r="1047" spans="3:5" ht="12.75">
      <c r="C1047" s="469"/>
      <c r="D1047" s="332"/>
      <c r="E1047" s="442"/>
    </row>
    <row r="1048" spans="3:5" ht="12.75">
      <c r="C1048" s="469"/>
      <c r="D1048" s="332"/>
      <c r="E1048" s="442"/>
    </row>
    <row r="1049" spans="3:5" ht="12.75">
      <c r="C1049" s="469"/>
      <c r="D1049" s="332"/>
      <c r="E1049" s="442"/>
    </row>
    <row r="1050" spans="3:5" ht="12.75">
      <c r="C1050" s="469"/>
      <c r="D1050" s="332"/>
      <c r="E1050" s="442"/>
    </row>
    <row r="1051" spans="3:5" ht="12.75">
      <c r="C1051" s="469"/>
      <c r="D1051" s="332"/>
      <c r="E1051" s="442"/>
    </row>
    <row r="1052" spans="3:5" ht="12.75">
      <c r="C1052" s="469"/>
      <c r="D1052" s="332"/>
      <c r="E1052" s="442"/>
    </row>
    <row r="1053" spans="3:5" ht="12.75">
      <c r="C1053" s="469"/>
      <c r="D1053" s="332"/>
      <c r="E1053" s="442"/>
    </row>
    <row r="1054" spans="3:5" ht="12.75">
      <c r="C1054" s="469"/>
      <c r="D1054" s="332"/>
      <c r="E1054" s="442"/>
    </row>
    <row r="1055" spans="3:5" ht="12.75">
      <c r="C1055" s="469"/>
      <c r="D1055" s="332"/>
      <c r="E1055" s="442"/>
    </row>
    <row r="1056" spans="3:5" ht="12.75">
      <c r="C1056" s="469"/>
      <c r="D1056" s="332"/>
      <c r="E1056" s="442"/>
    </row>
    <row r="1057" spans="3:5" ht="12.75">
      <c r="C1057" s="469"/>
      <c r="D1057" s="332"/>
      <c r="E1057" s="442"/>
    </row>
    <row r="1058" spans="3:5" ht="12.75">
      <c r="C1058" s="469"/>
      <c r="D1058" s="332"/>
      <c r="E1058" s="442"/>
    </row>
    <row r="1059" spans="3:5" ht="12.75">
      <c r="C1059" s="469"/>
      <c r="D1059" s="332"/>
      <c r="E1059" s="442"/>
    </row>
    <row r="1060" spans="3:5" ht="12.75">
      <c r="C1060" s="469"/>
      <c r="D1060" s="332"/>
      <c r="E1060" s="442"/>
    </row>
    <row r="1061" spans="3:5" ht="12.75">
      <c r="C1061" s="469"/>
      <c r="D1061" s="332"/>
      <c r="E1061" s="442"/>
    </row>
    <row r="1062" spans="3:5" ht="12.75">
      <c r="C1062" s="469"/>
      <c r="D1062" s="332"/>
      <c r="E1062" s="442"/>
    </row>
    <row r="1063" spans="3:5" ht="12.75">
      <c r="C1063" s="469"/>
      <c r="D1063" s="332"/>
      <c r="E1063" s="442"/>
    </row>
    <row r="1064" spans="3:5" ht="12.75">
      <c r="C1064" s="469"/>
      <c r="D1064" s="332"/>
      <c r="E1064" s="442"/>
    </row>
    <row r="1065" spans="3:5" ht="12.75">
      <c r="C1065" s="469"/>
      <c r="D1065" s="332"/>
      <c r="E1065" s="442"/>
    </row>
    <row r="1066" spans="3:5" ht="12.75">
      <c r="C1066" s="469"/>
      <c r="D1066" s="332"/>
      <c r="E1066" s="442"/>
    </row>
    <row r="1067" spans="3:5" ht="12.75">
      <c r="C1067" s="469"/>
      <c r="D1067" s="332"/>
      <c r="E1067" s="442"/>
    </row>
    <row r="1068" spans="3:5" ht="12.75">
      <c r="C1068" s="469"/>
      <c r="D1068" s="332"/>
      <c r="E1068" s="442"/>
    </row>
    <row r="1069" spans="3:5" ht="12.75">
      <c r="C1069" s="469"/>
      <c r="D1069" s="332"/>
      <c r="E1069" s="442"/>
    </row>
    <row r="1070" spans="3:5" ht="12.75">
      <c r="C1070" s="469"/>
      <c r="D1070" s="332"/>
      <c r="E1070" s="442"/>
    </row>
    <row r="1071" spans="3:5" ht="12.75">
      <c r="C1071" s="469"/>
      <c r="D1071" s="332"/>
      <c r="E1071" s="442"/>
    </row>
    <row r="1072" spans="3:5" ht="12.75">
      <c r="C1072" s="469"/>
      <c r="D1072" s="332"/>
      <c r="E1072" s="442"/>
    </row>
    <row r="1073" spans="3:5" ht="12.75">
      <c r="C1073" s="469"/>
      <c r="D1073" s="332"/>
      <c r="E1073" s="442"/>
    </row>
    <row r="1074" spans="3:5" ht="12.75">
      <c r="C1074" s="469"/>
      <c r="D1074" s="332"/>
      <c r="E1074" s="442"/>
    </row>
    <row r="1075" spans="3:5" ht="12.75">
      <c r="C1075" s="469"/>
      <c r="D1075" s="332"/>
      <c r="E1075" s="442"/>
    </row>
    <row r="1076" spans="3:5" ht="12.75">
      <c r="C1076" s="469"/>
      <c r="D1076" s="332"/>
      <c r="E1076" s="442"/>
    </row>
    <row r="1077" spans="3:5" ht="12.75">
      <c r="C1077" s="469"/>
      <c r="D1077" s="332"/>
      <c r="E1077" s="442"/>
    </row>
    <row r="1078" spans="3:5" ht="12.75">
      <c r="C1078" s="469"/>
      <c r="D1078" s="332"/>
      <c r="E1078" s="442"/>
    </row>
    <row r="1079" spans="3:5" ht="12.75">
      <c r="C1079" s="469"/>
      <c r="D1079" s="332"/>
      <c r="E1079" s="442"/>
    </row>
    <row r="1080" spans="3:5" ht="12.75">
      <c r="C1080" s="469"/>
      <c r="D1080" s="332"/>
      <c r="E1080" s="442"/>
    </row>
    <row r="1081" spans="3:5" ht="12.75">
      <c r="C1081" s="469"/>
      <c r="D1081" s="332"/>
      <c r="E1081" s="442"/>
    </row>
    <row r="1082" spans="3:5" ht="12.75">
      <c r="C1082" s="469"/>
      <c r="D1082" s="332"/>
      <c r="E1082" s="442"/>
    </row>
    <row r="1083" spans="3:5" ht="12.75">
      <c r="C1083" s="469"/>
      <c r="D1083" s="332"/>
      <c r="E1083" s="442"/>
    </row>
    <row r="1084" spans="3:5" ht="12.75">
      <c r="C1084" s="469"/>
      <c r="D1084" s="332"/>
      <c r="E1084" s="442"/>
    </row>
    <row r="1085" spans="3:5" ht="12.75">
      <c r="C1085" s="469"/>
      <c r="D1085" s="332"/>
      <c r="E1085" s="442"/>
    </row>
    <row r="1086" spans="3:5" ht="12.75">
      <c r="C1086" s="469"/>
      <c r="D1086" s="332"/>
      <c r="E1086" s="442"/>
    </row>
    <row r="1087" spans="3:5" ht="12.75">
      <c r="C1087" s="469"/>
      <c r="D1087" s="332"/>
      <c r="E1087" s="442"/>
    </row>
    <row r="1088" spans="3:5" ht="12.75">
      <c r="C1088" s="469"/>
      <c r="D1088" s="332"/>
      <c r="E1088" s="442"/>
    </row>
    <row r="1089" spans="3:5" ht="12.75">
      <c r="C1089" s="469"/>
      <c r="D1089" s="332"/>
      <c r="E1089" s="442"/>
    </row>
    <row r="1090" spans="3:5" ht="12.75">
      <c r="C1090" s="469"/>
      <c r="D1090" s="332"/>
      <c r="E1090" s="442"/>
    </row>
    <row r="1091" spans="3:5" ht="12.75">
      <c r="C1091" s="469"/>
      <c r="D1091" s="332"/>
      <c r="E1091" s="442"/>
    </row>
    <row r="1092" spans="3:5" ht="12.75">
      <c r="C1092" s="469"/>
      <c r="D1092" s="332"/>
      <c r="E1092" s="442"/>
    </row>
    <row r="1093" spans="3:5" ht="12.75">
      <c r="C1093" s="469"/>
      <c r="D1093" s="332"/>
      <c r="E1093" s="442"/>
    </row>
    <row r="1094" spans="3:5" ht="12.75">
      <c r="C1094" s="469"/>
      <c r="D1094" s="332"/>
      <c r="E1094" s="442"/>
    </row>
    <row r="1095" spans="3:5" ht="12.75">
      <c r="C1095" s="469"/>
      <c r="D1095" s="332"/>
      <c r="E1095" s="442"/>
    </row>
    <row r="1096" spans="3:5" ht="12.75">
      <c r="C1096" s="469"/>
      <c r="D1096" s="332"/>
      <c r="E1096" s="442"/>
    </row>
    <row r="1097" spans="3:5" ht="12.75">
      <c r="C1097" s="469"/>
      <c r="D1097" s="332"/>
      <c r="E1097" s="442"/>
    </row>
    <row r="1098" spans="3:5" ht="12.75">
      <c r="C1098" s="469"/>
      <c r="D1098" s="332"/>
      <c r="E1098" s="442"/>
    </row>
    <row r="1099" spans="3:5" ht="12.75">
      <c r="C1099" s="469"/>
      <c r="D1099" s="332"/>
      <c r="E1099" s="442"/>
    </row>
    <row r="1100" spans="3:5" ht="12.75">
      <c r="C1100" s="469"/>
      <c r="D1100" s="332"/>
      <c r="E1100" s="442"/>
    </row>
    <row r="1101" spans="3:5" ht="12.75">
      <c r="C1101" s="469"/>
      <c r="D1101" s="332"/>
      <c r="E1101" s="442"/>
    </row>
    <row r="1102" spans="3:5" ht="12.75">
      <c r="C1102" s="469"/>
      <c r="D1102" s="332"/>
      <c r="E1102" s="442"/>
    </row>
    <row r="1103" spans="3:5" ht="12.75">
      <c r="C1103" s="469"/>
      <c r="D1103" s="332"/>
      <c r="E1103" s="442"/>
    </row>
    <row r="1104" spans="3:5" ht="12.75">
      <c r="C1104" s="469"/>
      <c r="D1104" s="332"/>
      <c r="E1104" s="442"/>
    </row>
    <row r="1105" spans="3:5" ht="12.75">
      <c r="C1105" s="469"/>
      <c r="D1105" s="332"/>
      <c r="E1105" s="442"/>
    </row>
    <row r="1106" spans="3:5" ht="12.75">
      <c r="C1106" s="469"/>
      <c r="D1106" s="332"/>
      <c r="E1106" s="442"/>
    </row>
    <row r="1107" spans="3:5" ht="12.75">
      <c r="C1107" s="469"/>
      <c r="D1107" s="332"/>
      <c r="E1107" s="442"/>
    </row>
    <row r="1108" spans="3:5" ht="12.75">
      <c r="C1108" s="469"/>
      <c r="D1108" s="332"/>
      <c r="E1108" s="442"/>
    </row>
    <row r="1109" spans="3:5" ht="12.75">
      <c r="C1109" s="469"/>
      <c r="D1109" s="332"/>
      <c r="E1109" s="442"/>
    </row>
    <row r="1110" spans="3:5" ht="12.75">
      <c r="C1110" s="469"/>
      <c r="D1110" s="332"/>
      <c r="E1110" s="442"/>
    </row>
    <row r="1111" spans="3:5" ht="12.75">
      <c r="C1111" s="469"/>
      <c r="D1111" s="332"/>
      <c r="E1111" s="442"/>
    </row>
    <row r="1112" spans="3:5" ht="12.75">
      <c r="C1112" s="469"/>
      <c r="D1112" s="332"/>
      <c r="E1112" s="442"/>
    </row>
    <row r="1113" spans="3:5" ht="12.75">
      <c r="C1113" s="469"/>
      <c r="D1113" s="332"/>
      <c r="E1113" s="442"/>
    </row>
    <row r="1114" spans="3:5" ht="12.75">
      <c r="C1114" s="469"/>
      <c r="D1114" s="332"/>
      <c r="E1114" s="442"/>
    </row>
    <row r="1115" spans="3:5" ht="12.75">
      <c r="C1115" s="469"/>
      <c r="D1115" s="332"/>
      <c r="E1115" s="442"/>
    </row>
    <row r="1116" spans="3:5" ht="12.75">
      <c r="C1116" s="469"/>
      <c r="D1116" s="332"/>
      <c r="E1116" s="442"/>
    </row>
    <row r="1117" spans="3:5" ht="12.75">
      <c r="C1117" s="469"/>
      <c r="D1117" s="332"/>
      <c r="E1117" s="442"/>
    </row>
    <row r="1118" spans="3:5" ht="12.75">
      <c r="C1118" s="469"/>
      <c r="D1118" s="332"/>
      <c r="E1118" s="442"/>
    </row>
    <row r="1119" spans="3:5" ht="12.75">
      <c r="C1119" s="469"/>
      <c r="D1119" s="332"/>
      <c r="E1119" s="442"/>
    </row>
    <row r="1120" spans="3:5" ht="12.75">
      <c r="C1120" s="469"/>
      <c r="D1120" s="332"/>
      <c r="E1120" s="442"/>
    </row>
    <row r="1121" spans="3:5" ht="12.75">
      <c r="C1121" s="469"/>
      <c r="D1121" s="332"/>
      <c r="E1121" s="442"/>
    </row>
    <row r="1122" spans="3:5" ht="12.75">
      <c r="C1122" s="469"/>
      <c r="D1122" s="332"/>
      <c r="E1122" s="442"/>
    </row>
    <row r="1123" spans="3:5" ht="12.75">
      <c r="C1123" s="469"/>
      <c r="D1123" s="332"/>
      <c r="E1123" s="442"/>
    </row>
    <row r="1124" spans="3:5" ht="12.75">
      <c r="C1124" s="469"/>
      <c r="D1124" s="332"/>
      <c r="E1124" s="442"/>
    </row>
    <row r="1125" spans="3:5" ht="12.75">
      <c r="C1125" s="469"/>
      <c r="D1125" s="332"/>
      <c r="E1125" s="442"/>
    </row>
    <row r="1126" spans="3:5" ht="12.75">
      <c r="C1126" s="469"/>
      <c r="D1126" s="332"/>
      <c r="E1126" s="442"/>
    </row>
    <row r="1127" spans="3:5" ht="12.75">
      <c r="C1127" s="469"/>
      <c r="D1127" s="332"/>
      <c r="E1127" s="442"/>
    </row>
    <row r="1128" spans="3:5" ht="12.75">
      <c r="C1128" s="469"/>
      <c r="D1128" s="332"/>
      <c r="E1128" s="442"/>
    </row>
    <row r="1129" spans="3:5" ht="12.75">
      <c r="C1129" s="469"/>
      <c r="D1129" s="332"/>
      <c r="E1129" s="442"/>
    </row>
    <row r="1130" spans="3:5" ht="12.75">
      <c r="C1130" s="469"/>
      <c r="D1130" s="332"/>
      <c r="E1130" s="442"/>
    </row>
    <row r="1131" spans="3:5" ht="12.75">
      <c r="C1131" s="469"/>
      <c r="D1131" s="332"/>
      <c r="E1131" s="442"/>
    </row>
    <row r="1132" spans="3:5" ht="12.75">
      <c r="C1132" s="469"/>
      <c r="D1132" s="332"/>
      <c r="E1132" s="442"/>
    </row>
    <row r="1133" spans="3:5" ht="12.75">
      <c r="C1133" s="469"/>
      <c r="D1133" s="332"/>
      <c r="E1133" s="442"/>
    </row>
    <row r="1134" spans="3:5" ht="12.75">
      <c r="C1134" s="469"/>
      <c r="D1134" s="332"/>
      <c r="E1134" s="442"/>
    </row>
    <row r="1135" spans="3:5" ht="12.75">
      <c r="C1135" s="469"/>
      <c r="D1135" s="332"/>
      <c r="E1135" s="442"/>
    </row>
    <row r="1136" spans="3:5" ht="12.75">
      <c r="C1136" s="469"/>
      <c r="D1136" s="332"/>
      <c r="E1136" s="442"/>
    </row>
    <row r="1137" spans="3:5" ht="12.75">
      <c r="C1137" s="469"/>
      <c r="D1137" s="332"/>
      <c r="E1137" s="442"/>
    </row>
    <row r="1138" spans="3:5" ht="12.75">
      <c r="C1138" s="469"/>
      <c r="D1138" s="332"/>
      <c r="E1138" s="442"/>
    </row>
    <row r="1139" spans="3:5" ht="12.75">
      <c r="C1139" s="469"/>
      <c r="D1139" s="332"/>
      <c r="E1139" s="442"/>
    </row>
    <row r="1140" spans="3:5" ht="12.75">
      <c r="C1140" s="469"/>
      <c r="D1140" s="332"/>
      <c r="E1140" s="442"/>
    </row>
    <row r="1141" spans="3:5" ht="12.75">
      <c r="C1141" s="469"/>
      <c r="D1141" s="332"/>
      <c r="E1141" s="442"/>
    </row>
    <row r="1142" spans="3:5" ht="12.75">
      <c r="C1142" s="469"/>
      <c r="D1142" s="332"/>
      <c r="E1142" s="442"/>
    </row>
    <row r="1143" spans="3:5" ht="12.75">
      <c r="C1143" s="469"/>
      <c r="D1143" s="332"/>
      <c r="E1143" s="442"/>
    </row>
    <row r="1144" spans="3:5" ht="12.75">
      <c r="C1144" s="469"/>
      <c r="D1144" s="332"/>
      <c r="E1144" s="442"/>
    </row>
    <row r="1145" spans="3:5" ht="12.75">
      <c r="C1145" s="469"/>
      <c r="D1145" s="332"/>
      <c r="E1145" s="442"/>
    </row>
    <row r="1146" spans="3:5" ht="12.75">
      <c r="C1146" s="469"/>
      <c r="D1146" s="332"/>
      <c r="E1146" s="442"/>
    </row>
    <row r="1147" spans="3:5" ht="12.75">
      <c r="C1147" s="469"/>
      <c r="D1147" s="332"/>
      <c r="E1147" s="442"/>
    </row>
    <row r="1148" spans="3:5" ht="12.75">
      <c r="C1148" s="469"/>
      <c r="D1148" s="332"/>
      <c r="E1148" s="442"/>
    </row>
    <row r="1149" spans="3:5" ht="12.75">
      <c r="C1149" s="469"/>
      <c r="D1149" s="332"/>
      <c r="E1149" s="442"/>
    </row>
    <row r="1150" spans="3:5" ht="12.75">
      <c r="C1150" s="469"/>
      <c r="D1150" s="332"/>
      <c r="E1150" s="442"/>
    </row>
    <row r="1151" spans="3:5" ht="12.75">
      <c r="C1151" s="469"/>
      <c r="D1151" s="332"/>
      <c r="E1151" s="442"/>
    </row>
    <row r="1152" spans="3:5" ht="12.75">
      <c r="C1152" s="469"/>
      <c r="D1152" s="332"/>
      <c r="E1152" s="442"/>
    </row>
    <row r="1153" spans="3:5" ht="12.75">
      <c r="C1153" s="469"/>
      <c r="D1153" s="332"/>
      <c r="E1153" s="442"/>
    </row>
    <row r="1154" spans="3:5" ht="12.75">
      <c r="C1154" s="469"/>
      <c r="D1154" s="332"/>
      <c r="E1154" s="442"/>
    </row>
    <row r="1155" spans="3:5" ht="12.75">
      <c r="C1155" s="469"/>
      <c r="D1155" s="332"/>
      <c r="E1155" s="442"/>
    </row>
    <row r="1156" spans="3:5" ht="12.75">
      <c r="C1156" s="469"/>
      <c r="D1156" s="332"/>
      <c r="E1156" s="442"/>
    </row>
    <row r="1157" spans="3:5" ht="12.75">
      <c r="C1157" s="469"/>
      <c r="D1157" s="332"/>
      <c r="E1157" s="442"/>
    </row>
    <row r="1158" spans="3:5" ht="12.75">
      <c r="C1158" s="469"/>
      <c r="D1158" s="332"/>
      <c r="E1158" s="442"/>
    </row>
    <row r="1159" spans="3:5" ht="12.75">
      <c r="C1159" s="469"/>
      <c r="D1159" s="332"/>
      <c r="E1159" s="442"/>
    </row>
    <row r="1160" spans="3:5" ht="12.75">
      <c r="C1160" s="469"/>
      <c r="D1160" s="332"/>
      <c r="E1160" s="442"/>
    </row>
    <row r="1161" spans="3:5" ht="12.75">
      <c r="C1161" s="469"/>
      <c r="D1161" s="332"/>
      <c r="E1161" s="442"/>
    </row>
    <row r="1162" spans="3:5" ht="12.75">
      <c r="C1162" s="469"/>
      <c r="D1162" s="332"/>
      <c r="E1162" s="442"/>
    </row>
    <row r="1163" spans="3:5" ht="12.75">
      <c r="C1163" s="469"/>
      <c r="D1163" s="332"/>
      <c r="E1163" s="442"/>
    </row>
    <row r="1164" spans="3:5" ht="12.75">
      <c r="C1164" s="469"/>
      <c r="D1164" s="332"/>
      <c r="E1164" s="442"/>
    </row>
    <row r="1165" spans="3:5" ht="12.75">
      <c r="C1165" s="469"/>
      <c r="D1165" s="332"/>
      <c r="E1165" s="442"/>
    </row>
    <row r="1166" spans="3:5" ht="12.75">
      <c r="C1166" s="469"/>
      <c r="D1166" s="332"/>
      <c r="E1166" s="442"/>
    </row>
    <row r="1167" spans="3:5" ht="12.75">
      <c r="C1167" s="469"/>
      <c r="D1167" s="332"/>
      <c r="E1167" s="442"/>
    </row>
    <row r="1168" spans="3:5" ht="12.75">
      <c r="C1168" s="469"/>
      <c r="D1168" s="332"/>
      <c r="E1168" s="442"/>
    </row>
    <row r="1169" spans="3:5" ht="12.75">
      <c r="C1169" s="469"/>
      <c r="D1169" s="332"/>
      <c r="E1169" s="442"/>
    </row>
    <row r="1170" spans="3:5" ht="12.75">
      <c r="C1170" s="469"/>
      <c r="D1170" s="332"/>
      <c r="E1170" s="442"/>
    </row>
    <row r="1171" spans="3:5" ht="12.75">
      <c r="C1171" s="469"/>
      <c r="D1171" s="332"/>
      <c r="E1171" s="442"/>
    </row>
    <row r="1172" spans="3:5" ht="12.75">
      <c r="C1172" s="469"/>
      <c r="D1172" s="332"/>
      <c r="E1172" s="442"/>
    </row>
    <row r="1173" spans="3:5" ht="12.75">
      <c r="C1173" s="469"/>
      <c r="D1173" s="332"/>
      <c r="E1173" s="442"/>
    </row>
    <row r="1174" spans="3:5" ht="12.75">
      <c r="C1174" s="469"/>
      <c r="D1174" s="332"/>
      <c r="E1174" s="442"/>
    </row>
    <row r="1175" spans="3:5" ht="12.75">
      <c r="C1175" s="469"/>
      <c r="D1175" s="332"/>
      <c r="E1175" s="442"/>
    </row>
    <row r="1176" spans="3:5" ht="12.75">
      <c r="C1176" s="469"/>
      <c r="D1176" s="332"/>
      <c r="E1176" s="442"/>
    </row>
    <row r="1177" spans="3:5" ht="12.75">
      <c r="C1177" s="469"/>
      <c r="D1177" s="332"/>
      <c r="E1177" s="442"/>
    </row>
    <row r="1178" spans="3:5" ht="12.75">
      <c r="C1178" s="469"/>
      <c r="D1178" s="332"/>
      <c r="E1178" s="442"/>
    </row>
    <row r="1179" spans="3:5" ht="12.75">
      <c r="C1179" s="469"/>
      <c r="D1179" s="332"/>
      <c r="E1179" s="442"/>
    </row>
    <row r="1180" spans="3:5" ht="12.75">
      <c r="C1180" s="469"/>
      <c r="D1180" s="332"/>
      <c r="E1180" s="442"/>
    </row>
    <row r="1181" spans="3:5" ht="12.75">
      <c r="C1181" s="469"/>
      <c r="D1181" s="332"/>
      <c r="E1181" s="442"/>
    </row>
    <row r="1182" spans="3:5" ht="12.75">
      <c r="C1182" s="469"/>
      <c r="D1182" s="332"/>
      <c r="E1182" s="442"/>
    </row>
    <row r="1183" spans="3:5" ht="12.75">
      <c r="C1183" s="469"/>
      <c r="D1183" s="332"/>
      <c r="E1183" s="442"/>
    </row>
    <row r="1184" spans="3:5" ht="12.75">
      <c r="C1184" s="469"/>
      <c r="D1184" s="332"/>
      <c r="E1184" s="442"/>
    </row>
    <row r="1185" spans="3:5" ht="12.75">
      <c r="C1185" s="469"/>
      <c r="D1185" s="332"/>
      <c r="E1185" s="442"/>
    </row>
    <row r="1186" spans="3:5" ht="12.75">
      <c r="C1186" s="469"/>
      <c r="D1186" s="332"/>
      <c r="E1186" s="442"/>
    </row>
    <row r="1187" spans="3:5" ht="12.75">
      <c r="C1187" s="469"/>
      <c r="D1187" s="332"/>
      <c r="E1187" s="442"/>
    </row>
    <row r="1188" spans="3:5" ht="12.75">
      <c r="C1188" s="469"/>
      <c r="D1188" s="332"/>
      <c r="E1188" s="442"/>
    </row>
    <row r="1189" spans="3:5" ht="12.75">
      <c r="C1189" s="469"/>
      <c r="D1189" s="332"/>
      <c r="E1189" s="442"/>
    </row>
    <row r="1190" spans="3:5" ht="12.75">
      <c r="C1190" s="469"/>
      <c r="D1190" s="332"/>
      <c r="E1190" s="442"/>
    </row>
    <row r="1191" spans="3:5" ht="12.75">
      <c r="C1191" s="469"/>
      <c r="D1191" s="332"/>
      <c r="E1191" s="442"/>
    </row>
    <row r="1192" spans="3:5" ht="12.75">
      <c r="C1192" s="469"/>
      <c r="D1192" s="332"/>
      <c r="E1192" s="442"/>
    </row>
    <row r="1193" spans="3:5" ht="12.75">
      <c r="C1193" s="469"/>
      <c r="D1193" s="332"/>
      <c r="E1193" s="442"/>
    </row>
    <row r="1194" spans="3:5" ht="12.75">
      <c r="C1194" s="469"/>
      <c r="D1194" s="332"/>
      <c r="E1194" s="442"/>
    </row>
    <row r="1195" spans="3:5" ht="12.75">
      <c r="C1195" s="469"/>
      <c r="D1195" s="332"/>
      <c r="E1195" s="442"/>
    </row>
    <row r="1196" spans="3:5" ht="12.75">
      <c r="C1196" s="469"/>
      <c r="D1196" s="332"/>
      <c r="E1196" s="442"/>
    </row>
    <row r="1197" spans="3:5" ht="12.75">
      <c r="C1197" s="469"/>
      <c r="D1197" s="332"/>
      <c r="E1197" s="442"/>
    </row>
    <row r="1198" spans="3:5" ht="12.75">
      <c r="C1198" s="469"/>
      <c r="D1198" s="332"/>
      <c r="E1198" s="442"/>
    </row>
    <row r="1199" spans="3:5" ht="12.75">
      <c r="C1199" s="469"/>
      <c r="D1199" s="332"/>
      <c r="E1199" s="442"/>
    </row>
    <row r="1200" spans="3:5" ht="12.75">
      <c r="C1200" s="469"/>
      <c r="D1200" s="332"/>
      <c r="E1200" s="442"/>
    </row>
    <row r="1201" spans="3:5" ht="12.75">
      <c r="C1201" s="469"/>
      <c r="D1201" s="332"/>
      <c r="E1201" s="442"/>
    </row>
    <row r="1202" spans="3:5" ht="12.75">
      <c r="C1202" s="469"/>
      <c r="D1202" s="332"/>
      <c r="E1202" s="442"/>
    </row>
    <row r="1203" spans="3:5" ht="12.75">
      <c r="C1203" s="469"/>
      <c r="D1203" s="332"/>
      <c r="E1203" s="442"/>
    </row>
    <row r="1204" spans="3:5" ht="12.75">
      <c r="C1204" s="469"/>
      <c r="D1204" s="332"/>
      <c r="E1204" s="442"/>
    </row>
    <row r="1205" spans="3:5" ht="12.75">
      <c r="C1205" s="469"/>
      <c r="D1205" s="332"/>
      <c r="E1205" s="442"/>
    </row>
    <row r="1206" spans="3:5" ht="12.75">
      <c r="C1206" s="469"/>
      <c r="D1206" s="332"/>
      <c r="E1206" s="442"/>
    </row>
    <row r="1207" spans="3:5" ht="12.75">
      <c r="C1207" s="469"/>
      <c r="D1207" s="332"/>
      <c r="E1207" s="442"/>
    </row>
    <row r="1208" spans="3:5" ht="12.75">
      <c r="C1208" s="469"/>
      <c r="D1208" s="332"/>
      <c r="E1208" s="442"/>
    </row>
    <row r="1209" spans="3:5" ht="12.75">
      <c r="C1209" s="469"/>
      <c r="D1209" s="332"/>
      <c r="E1209" s="442"/>
    </row>
    <row r="1210" spans="3:5" ht="12.75">
      <c r="C1210" s="469"/>
      <c r="D1210" s="332"/>
      <c r="E1210" s="442"/>
    </row>
    <row r="1211" spans="3:5" ht="12.75">
      <c r="C1211" s="469"/>
      <c r="D1211" s="332"/>
      <c r="E1211" s="442"/>
    </row>
    <row r="1212" spans="3:5" ht="12.75">
      <c r="C1212" s="469"/>
      <c r="D1212" s="332"/>
      <c r="E1212" s="442"/>
    </row>
    <row r="1213" spans="3:5" ht="12.75">
      <c r="C1213" s="469"/>
      <c r="D1213" s="332"/>
      <c r="E1213" s="442"/>
    </row>
    <row r="1214" spans="3:5" ht="12.75">
      <c r="C1214" s="469"/>
      <c r="D1214" s="332"/>
      <c r="E1214" s="442"/>
    </row>
    <row r="1215" spans="3:5" ht="12.75">
      <c r="C1215" s="469"/>
      <c r="D1215" s="332"/>
      <c r="E1215" s="442"/>
    </row>
    <row r="1216" spans="3:5" ht="12.75">
      <c r="C1216" s="469"/>
      <c r="D1216" s="332"/>
      <c r="E1216" s="442"/>
    </row>
    <row r="1217" spans="3:5" ht="12.75">
      <c r="C1217" s="469"/>
      <c r="D1217" s="332"/>
      <c r="E1217" s="442"/>
    </row>
    <row r="1218" spans="3:5" ht="12.75">
      <c r="C1218" s="469"/>
      <c r="D1218" s="332"/>
      <c r="E1218" s="442"/>
    </row>
    <row r="1219" spans="3:5" ht="12.75">
      <c r="C1219" s="469"/>
      <c r="D1219" s="332"/>
      <c r="E1219" s="442"/>
    </row>
    <row r="1220" spans="3:5" ht="12.75">
      <c r="C1220" s="469"/>
      <c r="D1220" s="332"/>
      <c r="E1220" s="442"/>
    </row>
    <row r="1221" spans="3:5" ht="12.75">
      <c r="C1221" s="469"/>
      <c r="D1221" s="332"/>
      <c r="E1221" s="442"/>
    </row>
    <row r="1222" spans="3:5" ht="12.75">
      <c r="C1222" s="469"/>
      <c r="D1222" s="332"/>
      <c r="E1222" s="442"/>
    </row>
    <row r="1223" spans="3:5" ht="12.75">
      <c r="C1223" s="469"/>
      <c r="D1223" s="332"/>
      <c r="E1223" s="442"/>
    </row>
    <row r="1224" spans="3:5" ht="12.75">
      <c r="C1224" s="469"/>
      <c r="D1224" s="332"/>
      <c r="E1224" s="442"/>
    </row>
    <row r="1225" spans="3:5" ht="12.75">
      <c r="C1225" s="469"/>
      <c r="D1225" s="332"/>
      <c r="E1225" s="442"/>
    </row>
    <row r="1226" spans="3:5" ht="12.75">
      <c r="C1226" s="469"/>
      <c r="D1226" s="332"/>
      <c r="E1226" s="442"/>
    </row>
    <row r="1227" spans="3:5" ht="12.75">
      <c r="C1227" s="469"/>
      <c r="D1227" s="332"/>
      <c r="E1227" s="442"/>
    </row>
    <row r="1228" spans="3:5" ht="12.75">
      <c r="C1228" s="469"/>
      <c r="D1228" s="332"/>
      <c r="E1228" s="442"/>
    </row>
    <row r="1229" spans="3:5" ht="12.75">
      <c r="C1229" s="469"/>
      <c r="D1229" s="332"/>
      <c r="E1229" s="442"/>
    </row>
    <row r="1230" spans="3:5" ht="12.75">
      <c r="C1230" s="469"/>
      <c r="D1230" s="332"/>
      <c r="E1230" s="442"/>
    </row>
    <row r="1231" spans="3:5" ht="12.75">
      <c r="C1231" s="469"/>
      <c r="D1231" s="332"/>
      <c r="E1231" s="442"/>
    </row>
    <row r="1232" spans="3:5" ht="12.75">
      <c r="C1232" s="469"/>
      <c r="D1232" s="332"/>
      <c r="E1232" s="442"/>
    </row>
    <row r="1233" spans="3:5" ht="12.75">
      <c r="C1233" s="469"/>
      <c r="D1233" s="332"/>
      <c r="E1233" s="442"/>
    </row>
    <row r="1234" spans="3:5" ht="12.75">
      <c r="C1234" s="469"/>
      <c r="D1234" s="332"/>
      <c r="E1234" s="442"/>
    </row>
    <row r="1235" spans="3:5" ht="12.75">
      <c r="C1235" s="469"/>
      <c r="D1235" s="332"/>
      <c r="E1235" s="442"/>
    </row>
    <row r="1236" spans="3:5" ht="12.75">
      <c r="C1236" s="469"/>
      <c r="D1236" s="332"/>
      <c r="E1236" s="442"/>
    </row>
    <row r="1237" spans="3:5" ht="12.75">
      <c r="C1237" s="469"/>
      <c r="D1237" s="332"/>
      <c r="E1237" s="442"/>
    </row>
    <row r="1238" spans="3:5" ht="12.75">
      <c r="C1238" s="469"/>
      <c r="D1238" s="332"/>
      <c r="E1238" s="442"/>
    </row>
    <row r="1239" spans="3:5" ht="12.75">
      <c r="C1239" s="469"/>
      <c r="D1239" s="332"/>
      <c r="E1239" s="442"/>
    </row>
    <row r="1240" spans="3:5" ht="12.75">
      <c r="C1240" s="469"/>
      <c r="D1240" s="332"/>
      <c r="E1240" s="442"/>
    </row>
    <row r="1241" spans="3:5" ht="12.75">
      <c r="C1241" s="469"/>
      <c r="D1241" s="332"/>
      <c r="E1241" s="442"/>
    </row>
    <row r="1242" spans="3:5" ht="12.75">
      <c r="C1242" s="469"/>
      <c r="D1242" s="332"/>
      <c r="E1242" s="442"/>
    </row>
    <row r="1243" spans="3:5" ht="12.75">
      <c r="C1243" s="469"/>
      <c r="D1243" s="332"/>
      <c r="E1243" s="442"/>
    </row>
    <row r="1244" spans="3:5" ht="12.75">
      <c r="C1244" s="469"/>
      <c r="D1244" s="332"/>
      <c r="E1244" s="442"/>
    </row>
    <row r="1245" spans="3:5" ht="12.75">
      <c r="C1245" s="469"/>
      <c r="D1245" s="332"/>
      <c r="E1245" s="442"/>
    </row>
    <row r="1246" spans="3:5" ht="12.75">
      <c r="C1246" s="469"/>
      <c r="D1246" s="332"/>
      <c r="E1246" s="442"/>
    </row>
    <row r="1247" spans="3:5" ht="12.75">
      <c r="C1247" s="469"/>
      <c r="D1247" s="332"/>
      <c r="E1247" s="442"/>
    </row>
    <row r="1248" spans="3:5" ht="12.75">
      <c r="C1248" s="469"/>
      <c r="D1248" s="332"/>
      <c r="E1248" s="442"/>
    </row>
    <row r="1249" spans="3:5" ht="12.75">
      <c r="C1249" s="469"/>
      <c r="D1249" s="332"/>
      <c r="E1249" s="442"/>
    </row>
    <row r="1250" spans="3:5" ht="12.75">
      <c r="C1250" s="469"/>
      <c r="D1250" s="332"/>
      <c r="E1250" s="442"/>
    </row>
    <row r="1251" spans="3:5" ht="12.75">
      <c r="C1251" s="469"/>
      <c r="D1251" s="332"/>
      <c r="E1251" s="442"/>
    </row>
    <row r="1252" spans="3:5" ht="12.75">
      <c r="C1252" s="469"/>
      <c r="D1252" s="332"/>
      <c r="E1252" s="442"/>
    </row>
    <row r="1253" spans="3:5" ht="12.75">
      <c r="C1253" s="469"/>
      <c r="D1253" s="332"/>
      <c r="E1253" s="442"/>
    </row>
    <row r="1254" spans="3:5" ht="12.75">
      <c r="C1254" s="469"/>
      <c r="D1254" s="332"/>
      <c r="E1254" s="442"/>
    </row>
    <row r="1255" spans="3:5" ht="12.75">
      <c r="C1255" s="469"/>
      <c r="D1255" s="332"/>
      <c r="E1255" s="442"/>
    </row>
    <row r="1256" spans="3:5" ht="12.75">
      <c r="C1256" s="469"/>
      <c r="D1256" s="332"/>
      <c r="E1256" s="442"/>
    </row>
    <row r="1257" spans="3:5" ht="12.75">
      <c r="C1257" s="469"/>
      <c r="D1257" s="332"/>
      <c r="E1257" s="442"/>
    </row>
    <row r="1258" spans="3:5" ht="12.75">
      <c r="C1258" s="469"/>
      <c r="D1258" s="332"/>
      <c r="E1258" s="442"/>
    </row>
    <row r="1259" spans="3:5" ht="12.75">
      <c r="C1259" s="469"/>
      <c r="D1259" s="332"/>
      <c r="E1259" s="442"/>
    </row>
    <row r="1260" spans="3:5" ht="12.75">
      <c r="C1260" s="469"/>
      <c r="D1260" s="332"/>
      <c r="E1260" s="442"/>
    </row>
    <row r="1261" spans="3:5" ht="12.75">
      <c r="C1261" s="469"/>
      <c r="D1261" s="332"/>
      <c r="E1261" s="442"/>
    </row>
    <row r="1262" spans="3:5" ht="12.75">
      <c r="C1262" s="469"/>
      <c r="D1262" s="332"/>
      <c r="E1262" s="442"/>
    </row>
    <row r="1263" spans="3:5" ht="12.75">
      <c r="C1263" s="469"/>
      <c r="D1263" s="332"/>
      <c r="E1263" s="442"/>
    </row>
    <row r="1264" spans="3:5" ht="12.75">
      <c r="C1264" s="469"/>
      <c r="D1264" s="332"/>
      <c r="E1264" s="442"/>
    </row>
    <row r="1265" spans="3:5" ht="12.75">
      <c r="C1265" s="469"/>
      <c r="D1265" s="332"/>
      <c r="E1265" s="442"/>
    </row>
    <row r="1266" spans="3:5" ht="12.75">
      <c r="C1266" s="469"/>
      <c r="D1266" s="332"/>
      <c r="E1266" s="442"/>
    </row>
    <row r="1267" spans="3:5" ht="12.75">
      <c r="C1267" s="469"/>
      <c r="D1267" s="332"/>
      <c r="E1267" s="442"/>
    </row>
    <row r="1268" spans="3:5" ht="12.75">
      <c r="C1268" s="469"/>
      <c r="D1268" s="332"/>
      <c r="E1268" s="442"/>
    </row>
    <row r="1269" spans="3:5" ht="12.75">
      <c r="C1269" s="469"/>
      <c r="D1269" s="332"/>
      <c r="E1269" s="442"/>
    </row>
    <row r="1270" spans="3:5" ht="12.75">
      <c r="C1270" s="469"/>
      <c r="D1270" s="332"/>
      <c r="E1270" s="442"/>
    </row>
    <row r="1271" spans="3:5" ht="12.75">
      <c r="C1271" s="469"/>
      <c r="D1271" s="332"/>
      <c r="E1271" s="442"/>
    </row>
    <row r="1272" spans="3:5" ht="12.75">
      <c r="C1272" s="469"/>
      <c r="D1272" s="332"/>
      <c r="E1272" s="442"/>
    </row>
    <row r="1273" spans="3:5" ht="12.75">
      <c r="C1273" s="469"/>
      <c r="D1273" s="332"/>
      <c r="E1273" s="442"/>
    </row>
    <row r="1274" spans="3:5" ht="12.75">
      <c r="C1274" s="469"/>
      <c r="D1274" s="332"/>
      <c r="E1274" s="442"/>
    </row>
    <row r="1275" spans="3:5" ht="12.75">
      <c r="C1275" s="469"/>
      <c r="D1275" s="332"/>
      <c r="E1275" s="442"/>
    </row>
    <row r="1276" spans="3:5" ht="12.75">
      <c r="C1276" s="469"/>
      <c r="D1276" s="332"/>
      <c r="E1276" s="442"/>
    </row>
    <row r="1277" spans="3:5" ht="12.75">
      <c r="C1277" s="469"/>
      <c r="D1277" s="332"/>
      <c r="E1277" s="442"/>
    </row>
    <row r="1278" spans="3:5" ht="12.75">
      <c r="C1278" s="469"/>
      <c r="D1278" s="332"/>
      <c r="E1278" s="442"/>
    </row>
    <row r="1279" spans="3:5" ht="12.75">
      <c r="C1279" s="469"/>
      <c r="D1279" s="332"/>
      <c r="E1279" s="442"/>
    </row>
    <row r="1280" spans="3:5" ht="12.75">
      <c r="C1280" s="469"/>
      <c r="D1280" s="332"/>
      <c r="E1280" s="442"/>
    </row>
    <row r="1281" spans="3:5" ht="12.75">
      <c r="C1281" s="469"/>
      <c r="D1281" s="332"/>
      <c r="E1281" s="442"/>
    </row>
    <row r="1282" spans="3:5" ht="12.75">
      <c r="C1282" s="469"/>
      <c r="D1282" s="332"/>
      <c r="E1282" s="442"/>
    </row>
    <row r="1283" spans="3:5" ht="12.75">
      <c r="C1283" s="469"/>
      <c r="D1283" s="332"/>
      <c r="E1283" s="442"/>
    </row>
    <row r="1284" spans="3:5" ht="12.75">
      <c r="C1284" s="469"/>
      <c r="D1284" s="332"/>
      <c r="E1284" s="442"/>
    </row>
    <row r="1285" spans="3:5" ht="12.75">
      <c r="C1285" s="469"/>
      <c r="D1285" s="332"/>
      <c r="E1285" s="442"/>
    </row>
    <row r="1286" spans="3:5" ht="12.75">
      <c r="C1286" s="469"/>
      <c r="D1286" s="332"/>
      <c r="E1286" s="442"/>
    </row>
    <row r="1287" spans="3:5" ht="12.75">
      <c r="C1287" s="469"/>
      <c r="D1287" s="332"/>
      <c r="E1287" s="442"/>
    </row>
    <row r="1288" spans="3:5" ht="12.75">
      <c r="C1288" s="469"/>
      <c r="D1288" s="332"/>
      <c r="E1288" s="442"/>
    </row>
    <row r="1289" spans="3:5" ht="12.75">
      <c r="C1289" s="469"/>
      <c r="D1289" s="332"/>
      <c r="E1289" s="442"/>
    </row>
    <row r="1290" spans="3:5" ht="12.75">
      <c r="C1290" s="469"/>
      <c r="D1290" s="332"/>
      <c r="E1290" s="442"/>
    </row>
    <row r="1291" spans="3:5" ht="12.75">
      <c r="C1291" s="469"/>
      <c r="D1291" s="332"/>
      <c r="E1291" s="442"/>
    </row>
    <row r="1292" spans="3:5" ht="12.75">
      <c r="C1292" s="469"/>
      <c r="D1292" s="332"/>
      <c r="E1292" s="442"/>
    </row>
    <row r="1293" spans="3:5" ht="12.75">
      <c r="C1293" s="469"/>
      <c r="D1293" s="332"/>
      <c r="E1293" s="442"/>
    </row>
    <row r="1294" spans="3:5" ht="12.75">
      <c r="C1294" s="469"/>
      <c r="D1294" s="332"/>
      <c r="E1294" s="442"/>
    </row>
    <row r="1295" spans="3:5" ht="12.75">
      <c r="C1295" s="469"/>
      <c r="D1295" s="332"/>
      <c r="E1295" s="442"/>
    </row>
    <row r="1296" spans="3:5" ht="12.75">
      <c r="C1296" s="469"/>
      <c r="D1296" s="332"/>
      <c r="E1296" s="442"/>
    </row>
    <row r="1297" spans="3:5" ht="12.75">
      <c r="C1297" s="469"/>
      <c r="D1297" s="332"/>
      <c r="E1297" s="442"/>
    </row>
    <row r="1298" spans="3:5" ht="12.75">
      <c r="C1298" s="469"/>
      <c r="D1298" s="332"/>
      <c r="E1298" s="442"/>
    </row>
    <row r="1299" spans="3:5" ht="12.75">
      <c r="C1299" s="469"/>
      <c r="D1299" s="332"/>
      <c r="E1299" s="442"/>
    </row>
    <row r="1300" spans="3:5" ht="12.75">
      <c r="C1300" s="469"/>
      <c r="D1300" s="332"/>
      <c r="E1300" s="442"/>
    </row>
    <row r="1301" spans="3:5" ht="12.75">
      <c r="C1301" s="469"/>
      <c r="D1301" s="332"/>
      <c r="E1301" s="442"/>
    </row>
    <row r="1302" spans="3:5" ht="12.75">
      <c r="C1302" s="469"/>
      <c r="D1302" s="332"/>
      <c r="E1302" s="442"/>
    </row>
    <row r="1303" spans="3:5" ht="12.75">
      <c r="C1303" s="469"/>
      <c r="D1303" s="332"/>
      <c r="E1303" s="442"/>
    </row>
    <row r="1304" spans="3:5" ht="12.75">
      <c r="C1304" s="469"/>
      <c r="D1304" s="332"/>
      <c r="E1304" s="442"/>
    </row>
    <row r="1305" spans="3:5" ht="12.75">
      <c r="C1305" s="469"/>
      <c r="D1305" s="332"/>
      <c r="E1305" s="442"/>
    </row>
    <row r="1306" spans="3:5" ht="12.75">
      <c r="C1306" s="469"/>
      <c r="D1306" s="332"/>
      <c r="E1306" s="442"/>
    </row>
    <row r="1307" spans="3:5" ht="12.75">
      <c r="C1307" s="469"/>
      <c r="D1307" s="332"/>
      <c r="E1307" s="442"/>
    </row>
    <row r="1308" spans="3:5" ht="12.75">
      <c r="C1308" s="469"/>
      <c r="D1308" s="332"/>
      <c r="E1308" s="442"/>
    </row>
    <row r="1309" spans="3:5" ht="12.75">
      <c r="C1309" s="469"/>
      <c r="D1309" s="332"/>
      <c r="E1309" s="442"/>
    </row>
    <row r="1310" spans="3:5" ht="12.75">
      <c r="C1310" s="469"/>
      <c r="D1310" s="332"/>
      <c r="E1310" s="442"/>
    </row>
    <row r="1311" spans="3:5" ht="12.75">
      <c r="C1311" s="469"/>
      <c r="D1311" s="332"/>
      <c r="E1311" s="442"/>
    </row>
    <row r="1312" spans="3:5" ht="12.75">
      <c r="C1312" s="469"/>
      <c r="D1312" s="332"/>
      <c r="E1312" s="442"/>
    </row>
    <row r="1313" spans="3:5" ht="12.75">
      <c r="C1313" s="469"/>
      <c r="D1313" s="332"/>
      <c r="E1313" s="442"/>
    </row>
    <row r="1314" spans="3:5" ht="12.75">
      <c r="C1314" s="469"/>
      <c r="D1314" s="332"/>
      <c r="E1314" s="442"/>
    </row>
    <row r="1315" spans="3:5" ht="12.75">
      <c r="C1315" s="469"/>
      <c r="D1315" s="332"/>
      <c r="E1315" s="442"/>
    </row>
    <row r="1316" spans="3:5" ht="12.75">
      <c r="C1316" s="469"/>
      <c r="D1316" s="332"/>
      <c r="E1316" s="442"/>
    </row>
    <row r="1317" spans="3:5" ht="12.75">
      <c r="C1317" s="469"/>
      <c r="D1317" s="332"/>
      <c r="E1317" s="442"/>
    </row>
    <row r="1318" spans="3:5" ht="12.75">
      <c r="C1318" s="469"/>
      <c r="D1318" s="332"/>
      <c r="E1318" s="442"/>
    </row>
    <row r="1319" spans="3:5" ht="12.75">
      <c r="C1319" s="469"/>
      <c r="D1319" s="332"/>
      <c r="E1319" s="442"/>
    </row>
    <row r="1320" spans="3:5" ht="12.75">
      <c r="C1320" s="469"/>
      <c r="D1320" s="332"/>
      <c r="E1320" s="442"/>
    </row>
    <row r="1321" spans="3:5" ht="12.75">
      <c r="C1321" s="469"/>
      <c r="D1321" s="332"/>
      <c r="E1321" s="442"/>
    </row>
    <row r="1322" spans="3:5" ht="12.75">
      <c r="C1322" s="469"/>
      <c r="D1322" s="332"/>
      <c r="E1322" s="442"/>
    </row>
    <row r="1323" spans="3:5" ht="12.75">
      <c r="C1323" s="469"/>
      <c r="D1323" s="332"/>
      <c r="E1323" s="442"/>
    </row>
    <row r="1324" spans="3:5" ht="12.75">
      <c r="C1324" s="469"/>
      <c r="D1324" s="332"/>
      <c r="E1324" s="442"/>
    </row>
    <row r="1325" spans="3:5" ht="12.75">
      <c r="C1325" s="469"/>
      <c r="D1325" s="332"/>
      <c r="E1325" s="442"/>
    </row>
    <row r="1326" spans="3:5" ht="12.75">
      <c r="C1326" s="469"/>
      <c r="D1326" s="332"/>
      <c r="E1326" s="442"/>
    </row>
    <row r="1327" spans="3:5" ht="12.75">
      <c r="C1327" s="469"/>
      <c r="D1327" s="332"/>
      <c r="E1327" s="442"/>
    </row>
    <row r="1328" spans="3:5" ht="12.75">
      <c r="C1328" s="469"/>
      <c r="D1328" s="332"/>
      <c r="E1328" s="442"/>
    </row>
    <row r="1329" spans="3:5" ht="12.75">
      <c r="C1329" s="469"/>
      <c r="D1329" s="332"/>
      <c r="E1329" s="442"/>
    </row>
    <row r="1330" spans="3:5" ht="12.75">
      <c r="C1330" s="469"/>
      <c r="D1330" s="332"/>
      <c r="E1330" s="442"/>
    </row>
    <row r="1331" spans="3:5" ht="12.75">
      <c r="C1331" s="469"/>
      <c r="D1331" s="332"/>
      <c r="E1331" s="442"/>
    </row>
    <row r="1332" spans="3:5" ht="12.75">
      <c r="C1332" s="469"/>
      <c r="D1332" s="332"/>
      <c r="E1332" s="442"/>
    </row>
    <row r="1333" spans="3:5" ht="12.75">
      <c r="C1333" s="469"/>
      <c r="D1333" s="332"/>
      <c r="E1333" s="442"/>
    </row>
    <row r="1334" spans="3:5" ht="12.75">
      <c r="C1334" s="469"/>
      <c r="D1334" s="332"/>
      <c r="E1334" s="442"/>
    </row>
    <row r="1335" spans="3:5" ht="12.75">
      <c r="C1335" s="469"/>
      <c r="D1335" s="332"/>
      <c r="E1335" s="442"/>
    </row>
    <row r="1336" spans="3:5" ht="12.75">
      <c r="C1336" s="469"/>
      <c r="D1336" s="332"/>
      <c r="E1336" s="442"/>
    </row>
    <row r="1337" spans="3:5" ht="12.75">
      <c r="C1337" s="469"/>
      <c r="D1337" s="332"/>
      <c r="E1337" s="442"/>
    </row>
    <row r="1338" spans="3:5" ht="12.75">
      <c r="C1338" s="469"/>
      <c r="D1338" s="332"/>
      <c r="E1338" s="442"/>
    </row>
    <row r="1339" spans="3:5" ht="12.75">
      <c r="C1339" s="469"/>
      <c r="D1339" s="332"/>
      <c r="E1339" s="442"/>
    </row>
    <row r="1340" spans="3:5" ht="12.75">
      <c r="C1340" s="469"/>
      <c r="D1340" s="332"/>
      <c r="E1340" s="442"/>
    </row>
    <row r="1341" spans="3:5" ht="12.75">
      <c r="C1341" s="469"/>
      <c r="D1341" s="332"/>
      <c r="E1341" s="442"/>
    </row>
    <row r="1342" spans="3:5" ht="12.75">
      <c r="C1342" s="469"/>
      <c r="D1342" s="332"/>
      <c r="E1342" s="442"/>
    </row>
    <row r="1343" spans="3:5" ht="12.75">
      <c r="C1343" s="469"/>
      <c r="D1343" s="332"/>
      <c r="E1343" s="442"/>
    </row>
    <row r="1344" spans="3:5" ht="12.75">
      <c r="C1344" s="469"/>
      <c r="D1344" s="332"/>
      <c r="E1344" s="442"/>
    </row>
    <row r="1345" spans="3:5" ht="12.75">
      <c r="C1345" s="469"/>
      <c r="D1345" s="332"/>
      <c r="E1345" s="442"/>
    </row>
    <row r="1346" spans="3:5" ht="12.75">
      <c r="C1346" s="469"/>
      <c r="D1346" s="332"/>
      <c r="E1346" s="442"/>
    </row>
    <row r="1347" spans="3:5" ht="12.75">
      <c r="C1347" s="469"/>
      <c r="D1347" s="332"/>
      <c r="E1347" s="442"/>
    </row>
    <row r="1348" spans="3:5" ht="12.75">
      <c r="C1348" s="469"/>
      <c r="D1348" s="332"/>
      <c r="E1348" s="442"/>
    </row>
    <row r="1349" spans="3:5" ht="12.75">
      <c r="C1349" s="469"/>
      <c r="D1349" s="332"/>
      <c r="E1349" s="442"/>
    </row>
    <row r="1350" spans="3:5" ht="12.75">
      <c r="C1350" s="469"/>
      <c r="D1350" s="332"/>
      <c r="E1350" s="442"/>
    </row>
    <row r="1351" spans="3:5" ht="12.75">
      <c r="C1351" s="469"/>
      <c r="D1351" s="332"/>
      <c r="E1351" s="442"/>
    </row>
    <row r="1352" spans="3:5" ht="12.75">
      <c r="C1352" s="469"/>
      <c r="D1352" s="332"/>
      <c r="E1352" s="442"/>
    </row>
    <row r="1353" spans="3:5" ht="12.75">
      <c r="C1353" s="469"/>
      <c r="D1353" s="332"/>
      <c r="E1353" s="442"/>
    </row>
    <row r="1354" spans="3:5" ht="12.75">
      <c r="C1354" s="469"/>
      <c r="D1354" s="332"/>
      <c r="E1354" s="442"/>
    </row>
    <row r="1355" spans="3:5" ht="12.75">
      <c r="C1355" s="469"/>
      <c r="D1355" s="332"/>
      <c r="E1355" s="442"/>
    </row>
    <row r="1356" spans="3:5" ht="12.75">
      <c r="C1356" s="469"/>
      <c r="D1356" s="332"/>
      <c r="E1356" s="442"/>
    </row>
    <row r="1357" spans="3:5" ht="12.75">
      <c r="C1357" s="469"/>
      <c r="D1357" s="332"/>
      <c r="E1357" s="442"/>
    </row>
    <row r="1358" spans="3:5" ht="12.75">
      <c r="C1358" s="469"/>
      <c r="D1358" s="332"/>
      <c r="E1358" s="442"/>
    </row>
    <row r="1359" spans="3:5" ht="12.75">
      <c r="C1359" s="469"/>
      <c r="D1359" s="332"/>
      <c r="E1359" s="442"/>
    </row>
    <row r="1360" spans="3:5" ht="12.75">
      <c r="C1360" s="469"/>
      <c r="D1360" s="332"/>
      <c r="E1360" s="442"/>
    </row>
    <row r="1361" spans="3:5" ht="12.75">
      <c r="C1361" s="469"/>
      <c r="D1361" s="332"/>
      <c r="E1361" s="442"/>
    </row>
    <row r="1362" spans="3:5" ht="12.75">
      <c r="C1362" s="469"/>
      <c r="D1362" s="332"/>
      <c r="E1362" s="442"/>
    </row>
    <row r="1363" spans="3:5" ht="12.75">
      <c r="C1363" s="469"/>
      <c r="D1363" s="332"/>
      <c r="E1363" s="442"/>
    </row>
    <row r="1364" spans="3:5" ht="12.75">
      <c r="C1364" s="469"/>
      <c r="D1364" s="332"/>
      <c r="E1364" s="442"/>
    </row>
    <row r="1365" spans="3:5" ht="12.75">
      <c r="C1365" s="469"/>
      <c r="D1365" s="332"/>
      <c r="E1365" s="442"/>
    </row>
    <row r="1366" spans="3:5" ht="12.75">
      <c r="C1366" s="469"/>
      <c r="D1366" s="332"/>
      <c r="E1366" s="442"/>
    </row>
    <row r="1367" spans="3:5" ht="12.75">
      <c r="C1367" s="469"/>
      <c r="D1367" s="332"/>
      <c r="E1367" s="442"/>
    </row>
    <row r="1368" spans="3:5" ht="12.75">
      <c r="C1368" s="469"/>
      <c r="D1368" s="332"/>
      <c r="E1368" s="442"/>
    </row>
    <row r="1369" spans="3:5" ht="12.75">
      <c r="C1369" s="469"/>
      <c r="D1369" s="332"/>
      <c r="E1369" s="442"/>
    </row>
    <row r="1370" spans="3:5" ht="12.75">
      <c r="C1370" s="469"/>
      <c r="D1370" s="332"/>
      <c r="E1370" s="442"/>
    </row>
    <row r="1371" spans="3:5" ht="12.75">
      <c r="C1371" s="469"/>
      <c r="D1371" s="332"/>
      <c r="E1371" s="442"/>
    </row>
    <row r="1372" spans="3:5" ht="12.75">
      <c r="C1372" s="469"/>
      <c r="D1372" s="332"/>
      <c r="E1372" s="442"/>
    </row>
    <row r="1373" spans="3:5" ht="12.75">
      <c r="C1373" s="469"/>
      <c r="D1373" s="332"/>
      <c r="E1373" s="442"/>
    </row>
    <row r="1374" spans="3:5" ht="12.75">
      <c r="C1374" s="469"/>
      <c r="D1374" s="332"/>
      <c r="E1374" s="442"/>
    </row>
    <row r="1375" spans="3:5" ht="12.75">
      <c r="C1375" s="469"/>
      <c r="D1375" s="332"/>
      <c r="E1375" s="442"/>
    </row>
    <row r="1376" spans="3:5" ht="12.75">
      <c r="C1376" s="469"/>
      <c r="D1376" s="332"/>
      <c r="E1376" s="442"/>
    </row>
    <row r="1377" spans="3:5" ht="12.75">
      <c r="C1377" s="469"/>
      <c r="D1377" s="332"/>
      <c r="E1377" s="442"/>
    </row>
    <row r="1378" spans="3:5" ht="12.75">
      <c r="C1378" s="469"/>
      <c r="D1378" s="332"/>
      <c r="E1378" s="442"/>
    </row>
    <row r="1379" spans="3:5" ht="12.75">
      <c r="C1379" s="469"/>
      <c r="D1379" s="332"/>
      <c r="E1379" s="442"/>
    </row>
    <row r="1380" spans="3:5" ht="12.75">
      <c r="C1380" s="469"/>
      <c r="D1380" s="332"/>
      <c r="E1380" s="442"/>
    </row>
    <row r="1381" spans="3:5" ht="12.75">
      <c r="C1381" s="469"/>
      <c r="D1381" s="332"/>
      <c r="E1381" s="442"/>
    </row>
    <row r="1382" spans="3:5" ht="12.75">
      <c r="C1382" s="469"/>
      <c r="D1382" s="332"/>
      <c r="E1382" s="442"/>
    </row>
    <row r="1383" spans="3:5" ht="12.75">
      <c r="C1383" s="469"/>
      <c r="D1383" s="332"/>
      <c r="E1383" s="442"/>
    </row>
    <row r="1384" spans="3:5" ht="12.75">
      <c r="C1384" s="469"/>
      <c r="D1384" s="332"/>
      <c r="E1384" s="442"/>
    </row>
    <row r="1385" spans="3:5" ht="12.75">
      <c r="C1385" s="469"/>
      <c r="D1385" s="332"/>
      <c r="E1385" s="442"/>
    </row>
    <row r="1386" spans="3:5" ht="12.75">
      <c r="C1386" s="469"/>
      <c r="D1386" s="332"/>
      <c r="E1386" s="442"/>
    </row>
    <row r="1387" spans="3:5" ht="12.75">
      <c r="C1387" s="469"/>
      <c r="D1387" s="332"/>
      <c r="E1387" s="442"/>
    </row>
    <row r="1388" spans="3:5" ht="12.75">
      <c r="C1388" s="469"/>
      <c r="D1388" s="332"/>
      <c r="E1388" s="442"/>
    </row>
    <row r="1389" spans="3:5" ht="12.75">
      <c r="C1389" s="469"/>
      <c r="D1389" s="332"/>
      <c r="E1389" s="442"/>
    </row>
    <row r="1390" spans="3:5" ht="12.75">
      <c r="C1390" s="469"/>
      <c r="D1390" s="332"/>
      <c r="E1390" s="442"/>
    </row>
    <row r="1391" spans="3:5" ht="12.75">
      <c r="C1391" s="469"/>
      <c r="D1391" s="332"/>
      <c r="E1391" s="442"/>
    </row>
    <row r="1392" spans="3:5" ht="12.75">
      <c r="C1392" s="469"/>
      <c r="D1392" s="332"/>
      <c r="E1392" s="442"/>
    </row>
    <row r="1393" spans="3:5" ht="12.75">
      <c r="C1393" s="469"/>
      <c r="D1393" s="332"/>
      <c r="E1393" s="442"/>
    </row>
    <row r="1394" spans="3:5" ht="12.75">
      <c r="C1394" s="469"/>
      <c r="D1394" s="332"/>
      <c r="E1394" s="442"/>
    </row>
    <row r="1395" spans="3:5" ht="12.75">
      <c r="C1395" s="469"/>
      <c r="D1395" s="332"/>
      <c r="E1395" s="442"/>
    </row>
    <row r="1396" spans="3:5" ht="12.75">
      <c r="C1396" s="469"/>
      <c r="D1396" s="332"/>
      <c r="E1396" s="442"/>
    </row>
    <row r="1397" spans="3:5" ht="12.75">
      <c r="C1397" s="469"/>
      <c r="D1397" s="332"/>
      <c r="E1397" s="442"/>
    </row>
    <row r="1398" spans="3:5" ht="12.75">
      <c r="C1398" s="469"/>
      <c r="D1398" s="332"/>
      <c r="E1398" s="442"/>
    </row>
    <row r="1399" spans="3:5" ht="12.75">
      <c r="C1399" s="469"/>
      <c r="D1399" s="332"/>
      <c r="E1399" s="442"/>
    </row>
    <row r="1400" spans="3:5" ht="12.75">
      <c r="C1400" s="469"/>
      <c r="D1400" s="332"/>
      <c r="E1400" s="442"/>
    </row>
    <row r="1401" spans="3:5" ht="12.75">
      <c r="C1401" s="469"/>
      <c r="D1401" s="332"/>
      <c r="E1401" s="442"/>
    </row>
    <row r="1402" spans="3:5" ht="12.75">
      <c r="C1402" s="469"/>
      <c r="D1402" s="332"/>
      <c r="E1402" s="442"/>
    </row>
    <row r="1403" spans="3:5" ht="12.75">
      <c r="C1403" s="469"/>
      <c r="D1403" s="332"/>
      <c r="E1403" s="442"/>
    </row>
    <row r="1404" spans="3:5" ht="12.75">
      <c r="C1404" s="469"/>
      <c r="D1404" s="332"/>
      <c r="E1404" s="442"/>
    </row>
    <row r="1405" spans="3:5" ht="12.75">
      <c r="C1405" s="469"/>
      <c r="D1405" s="332"/>
      <c r="E1405" s="442"/>
    </row>
    <row r="1406" spans="3:5" ht="12.75">
      <c r="C1406" s="469"/>
      <c r="D1406" s="332"/>
      <c r="E1406" s="442"/>
    </row>
    <row r="1407" spans="3:5" ht="12.75">
      <c r="C1407" s="469"/>
      <c r="D1407" s="332"/>
      <c r="E1407" s="442"/>
    </row>
    <row r="1408" spans="3:5" ht="12.75">
      <c r="C1408" s="469"/>
      <c r="D1408" s="332"/>
      <c r="E1408" s="442"/>
    </row>
    <row r="1409" spans="3:5" ht="12.75">
      <c r="C1409" s="469"/>
      <c r="D1409" s="332"/>
      <c r="E1409" s="442"/>
    </row>
    <row r="1410" spans="3:5" ht="12.75">
      <c r="C1410" s="469"/>
      <c r="D1410" s="332"/>
      <c r="E1410" s="442"/>
    </row>
    <row r="1411" spans="3:5" ht="12.75">
      <c r="C1411" s="469"/>
      <c r="D1411" s="332"/>
      <c r="E1411" s="442"/>
    </row>
    <row r="1412" spans="3:5" ht="12.75">
      <c r="C1412" s="469"/>
      <c r="D1412" s="332"/>
      <c r="E1412" s="442"/>
    </row>
    <row r="1413" spans="3:5" ht="12.75">
      <c r="C1413" s="469"/>
      <c r="D1413" s="332"/>
      <c r="E1413" s="442"/>
    </row>
    <row r="1414" spans="3:5" ht="12.75">
      <c r="C1414" s="469"/>
      <c r="D1414" s="332"/>
      <c r="E1414" s="442"/>
    </row>
    <row r="1415" spans="3:5" ht="12.75">
      <c r="C1415" s="469"/>
      <c r="D1415" s="332"/>
      <c r="E1415" s="442"/>
    </row>
    <row r="1416" spans="3:5" ht="12.75">
      <c r="C1416" s="469"/>
      <c r="D1416" s="332"/>
      <c r="E1416" s="442"/>
    </row>
    <row r="1417" spans="3:5" ht="12.75">
      <c r="C1417" s="469"/>
      <c r="D1417" s="332"/>
      <c r="E1417" s="442"/>
    </row>
    <row r="1418" spans="3:5" ht="12.75">
      <c r="C1418" s="469"/>
      <c r="D1418" s="332"/>
      <c r="E1418" s="442"/>
    </row>
    <row r="1419" spans="3:5" ht="12.75">
      <c r="C1419" s="469"/>
      <c r="D1419" s="332"/>
      <c r="E1419" s="442"/>
    </row>
    <row r="1420" spans="3:5" ht="12.75">
      <c r="C1420" s="469"/>
      <c r="D1420" s="332"/>
      <c r="E1420" s="442"/>
    </row>
    <row r="1421" spans="3:5" ht="12.75">
      <c r="C1421" s="469"/>
      <c r="D1421" s="332"/>
      <c r="E1421" s="442"/>
    </row>
    <row r="1422" spans="3:5" ht="12.75">
      <c r="C1422" s="469"/>
      <c r="D1422" s="332"/>
      <c r="E1422" s="442"/>
    </row>
    <row r="1423" spans="3:5" ht="12.75">
      <c r="C1423" s="469"/>
      <c r="D1423" s="332"/>
      <c r="E1423" s="442"/>
    </row>
    <row r="1424" spans="3:5" ht="12.75">
      <c r="C1424" s="469"/>
      <c r="D1424" s="332"/>
      <c r="E1424" s="442"/>
    </row>
    <row r="1425" spans="3:5" ht="12.75">
      <c r="C1425" s="469"/>
      <c r="D1425" s="332"/>
      <c r="E1425" s="442"/>
    </row>
    <row r="1426" spans="3:5" ht="12.75">
      <c r="C1426" s="469"/>
      <c r="D1426" s="332"/>
      <c r="E1426" s="442"/>
    </row>
    <row r="1427" spans="3:5" ht="12.75">
      <c r="C1427" s="469"/>
      <c r="D1427" s="332"/>
      <c r="E1427" s="442"/>
    </row>
    <row r="1428" spans="3:5" ht="12.75">
      <c r="C1428" s="469"/>
      <c r="D1428" s="332"/>
      <c r="E1428" s="442"/>
    </row>
    <row r="1429" spans="3:5" ht="12.75">
      <c r="C1429" s="469"/>
      <c r="D1429" s="332"/>
      <c r="E1429" s="442"/>
    </row>
    <row r="1430" spans="3:5" ht="12.75">
      <c r="C1430" s="469"/>
      <c r="D1430" s="332"/>
      <c r="E1430" s="442"/>
    </row>
    <row r="1431" spans="3:5" ht="12.75">
      <c r="C1431" s="469"/>
      <c r="D1431" s="332"/>
      <c r="E1431" s="442"/>
    </row>
    <row r="1432" spans="3:5" ht="12.75">
      <c r="C1432" s="469"/>
      <c r="D1432" s="332"/>
      <c r="E1432" s="442"/>
    </row>
    <row r="1433" spans="3:5" ht="12.75">
      <c r="C1433" s="469"/>
      <c r="D1433" s="332"/>
      <c r="E1433" s="442"/>
    </row>
    <row r="1434" spans="3:5" ht="12.75">
      <c r="C1434" s="469"/>
      <c r="D1434" s="332"/>
      <c r="E1434" s="442"/>
    </row>
    <row r="1435" spans="3:5" ht="12.75">
      <c r="C1435" s="469"/>
      <c r="D1435" s="332"/>
      <c r="E1435" s="442"/>
    </row>
    <row r="1436" spans="3:5" ht="12.75">
      <c r="C1436" s="469"/>
      <c r="D1436" s="332"/>
      <c r="E1436" s="442"/>
    </row>
    <row r="1437" spans="3:5" ht="12.75">
      <c r="C1437" s="469"/>
      <c r="D1437" s="332"/>
      <c r="E1437" s="442"/>
    </row>
    <row r="1438" spans="3:5" ht="12.75">
      <c r="C1438" s="469"/>
      <c r="D1438" s="332"/>
      <c r="E1438" s="442"/>
    </row>
    <row r="1439" spans="3:5" ht="12.75">
      <c r="C1439" s="469"/>
      <c r="D1439" s="332"/>
      <c r="E1439" s="442"/>
    </row>
    <row r="1440" spans="3:5" ht="12.75">
      <c r="C1440" s="469"/>
      <c r="D1440" s="332"/>
      <c r="E1440" s="442"/>
    </row>
    <row r="1441" spans="3:5" ht="12.75">
      <c r="C1441" s="469"/>
      <c r="D1441" s="332"/>
      <c r="E1441" s="442"/>
    </row>
    <row r="1442" spans="3:5" ht="12.75">
      <c r="C1442" s="469"/>
      <c r="D1442" s="332"/>
      <c r="E1442" s="442"/>
    </row>
    <row r="1443" spans="3:5" ht="12.75">
      <c r="C1443" s="469"/>
      <c r="D1443" s="332"/>
      <c r="E1443" s="442"/>
    </row>
    <row r="1444" spans="3:5" ht="12.75">
      <c r="C1444" s="469"/>
      <c r="D1444" s="332"/>
      <c r="E1444" s="442"/>
    </row>
    <row r="1445" spans="3:5" ht="12.75">
      <c r="C1445" s="469"/>
      <c r="D1445" s="332"/>
      <c r="E1445" s="442"/>
    </row>
    <row r="1446" spans="3:5" ht="12.75">
      <c r="C1446" s="469"/>
      <c r="D1446" s="332"/>
      <c r="E1446" s="442"/>
    </row>
    <row r="1447" spans="3:5" ht="12.75">
      <c r="C1447" s="469"/>
      <c r="D1447" s="332"/>
      <c r="E1447" s="442"/>
    </row>
    <row r="1448" spans="3:5" ht="12.75">
      <c r="C1448" s="469"/>
      <c r="D1448" s="332"/>
      <c r="E1448" s="442"/>
    </row>
    <row r="1449" spans="3:5" ht="12.75">
      <c r="C1449" s="469"/>
      <c r="D1449" s="332"/>
      <c r="E1449" s="442"/>
    </row>
    <row r="1450" spans="3:5" ht="12.75">
      <c r="C1450" s="469"/>
      <c r="D1450" s="332"/>
      <c r="E1450" s="442"/>
    </row>
    <row r="1451" spans="3:5" ht="12.75">
      <c r="C1451" s="469"/>
      <c r="D1451" s="332"/>
      <c r="E1451" s="442"/>
    </row>
    <row r="1452" spans="3:5" ht="12.75">
      <c r="C1452" s="469"/>
      <c r="D1452" s="332"/>
      <c r="E1452" s="442"/>
    </row>
    <row r="1453" spans="3:5" ht="12.75">
      <c r="C1453" s="469"/>
      <c r="D1453" s="332"/>
      <c r="E1453" s="442"/>
    </row>
    <row r="1454" spans="3:5" ht="12.75">
      <c r="C1454" s="469"/>
      <c r="D1454" s="332"/>
      <c r="E1454" s="442"/>
    </row>
    <row r="1455" spans="3:5" ht="12.75">
      <c r="C1455" s="469"/>
      <c r="D1455" s="332"/>
      <c r="E1455" s="442"/>
    </row>
    <row r="1456" spans="3:5" ht="12.75">
      <c r="C1456" s="469"/>
      <c r="D1456" s="332"/>
      <c r="E1456" s="442"/>
    </row>
    <row r="1457" spans="3:5" ht="12.75">
      <c r="C1457" s="469"/>
      <c r="D1457" s="332"/>
      <c r="E1457" s="442"/>
    </row>
    <row r="1458" spans="3:5" ht="12.75">
      <c r="C1458" s="469"/>
      <c r="D1458" s="332"/>
      <c r="E1458" s="442"/>
    </row>
    <row r="1459" spans="3:5" ht="12.75">
      <c r="C1459" s="469"/>
      <c r="D1459" s="332"/>
      <c r="E1459" s="442"/>
    </row>
    <row r="1460" spans="3:5" ht="12.75">
      <c r="C1460" s="469"/>
      <c r="D1460" s="332"/>
      <c r="E1460" s="442"/>
    </row>
    <row r="1461" spans="3:5" ht="12.75">
      <c r="C1461" s="469"/>
      <c r="D1461" s="332"/>
      <c r="E1461" s="442"/>
    </row>
    <row r="1462" spans="3:5" ht="12.75">
      <c r="C1462" s="469"/>
      <c r="D1462" s="332"/>
      <c r="E1462" s="442"/>
    </row>
    <row r="1463" spans="3:5" ht="12.75">
      <c r="C1463" s="469"/>
      <c r="D1463" s="332"/>
      <c r="E1463" s="442"/>
    </row>
    <row r="1464" spans="3:5" ht="12.75">
      <c r="C1464" s="469"/>
      <c r="D1464" s="332"/>
      <c r="E1464" s="442"/>
    </row>
    <row r="1465" spans="3:5" ht="12.75">
      <c r="C1465" s="469"/>
      <c r="D1465" s="332"/>
      <c r="E1465" s="442"/>
    </row>
    <row r="1466" spans="3:5" ht="12.75">
      <c r="C1466" s="469"/>
      <c r="D1466" s="332"/>
      <c r="E1466" s="442"/>
    </row>
    <row r="1467" spans="3:5" ht="12.75">
      <c r="C1467" s="469"/>
      <c r="D1467" s="332"/>
      <c r="E1467" s="442"/>
    </row>
    <row r="1468" spans="3:5" ht="12.75">
      <c r="C1468" s="469"/>
      <c r="D1468" s="332"/>
      <c r="E1468" s="442"/>
    </row>
    <row r="1469" spans="3:5" ht="12.75">
      <c r="C1469" s="469"/>
      <c r="D1469" s="332"/>
      <c r="E1469" s="442"/>
    </row>
    <row r="1470" spans="3:5" ht="12.75">
      <c r="C1470" s="469"/>
      <c r="D1470" s="332"/>
      <c r="E1470" s="442"/>
    </row>
    <row r="1471" spans="3:5" ht="12.75">
      <c r="C1471" s="469"/>
      <c r="D1471" s="332"/>
      <c r="E1471" s="442"/>
    </row>
    <row r="1472" spans="3:5" ht="12.75">
      <c r="C1472" s="469"/>
      <c r="D1472" s="332"/>
      <c r="E1472" s="442"/>
    </row>
    <row r="1473" spans="3:5" ht="12.75">
      <c r="C1473" s="469"/>
      <c r="D1473" s="332"/>
      <c r="E1473" s="442"/>
    </row>
    <row r="1474" spans="3:5" ht="12.75">
      <c r="C1474" s="469"/>
      <c r="D1474" s="332"/>
      <c r="E1474" s="442"/>
    </row>
    <row r="1475" spans="3:5" ht="12.75">
      <c r="C1475" s="469"/>
      <c r="D1475" s="332"/>
      <c r="E1475" s="442"/>
    </row>
    <row r="1476" spans="3:5" ht="12.75">
      <c r="C1476" s="469"/>
      <c r="D1476" s="332"/>
      <c r="E1476" s="442"/>
    </row>
    <row r="1477" spans="3:5" ht="12.75">
      <c r="C1477" s="469"/>
      <c r="D1477" s="332"/>
      <c r="E1477" s="442"/>
    </row>
    <row r="1478" spans="3:5" ht="12.75">
      <c r="C1478" s="469"/>
      <c r="D1478" s="332"/>
      <c r="E1478" s="442"/>
    </row>
    <row r="1479" spans="3:5" ht="12.75">
      <c r="C1479" s="469"/>
      <c r="D1479" s="332"/>
      <c r="E1479" s="442"/>
    </row>
    <row r="1480" spans="3:5" ht="12.75">
      <c r="C1480" s="469"/>
      <c r="D1480" s="332"/>
      <c r="E1480" s="442"/>
    </row>
    <row r="1481" spans="3:5" ht="12.75">
      <c r="C1481" s="469"/>
      <c r="D1481" s="332"/>
      <c r="E1481" s="442"/>
    </row>
    <row r="1482" spans="3:5" ht="12.75">
      <c r="C1482" s="469"/>
      <c r="D1482" s="332"/>
      <c r="E1482" s="442"/>
    </row>
    <row r="1483" spans="3:5" ht="12.75">
      <c r="C1483" s="469"/>
      <c r="D1483" s="332"/>
      <c r="E1483" s="442"/>
    </row>
    <row r="1484" spans="3:5" ht="12.75">
      <c r="C1484" s="469"/>
      <c r="D1484" s="332"/>
      <c r="E1484" s="442"/>
    </row>
    <row r="1485" spans="3:5" ht="12.75">
      <c r="C1485" s="469"/>
      <c r="D1485" s="332"/>
      <c r="E1485" s="442"/>
    </row>
    <row r="1486" spans="3:5" ht="12.75">
      <c r="C1486" s="469"/>
      <c r="D1486" s="332"/>
      <c r="E1486" s="442"/>
    </row>
    <row r="1487" spans="3:5" ht="12.75">
      <c r="C1487" s="469"/>
      <c r="D1487" s="332"/>
      <c r="E1487" s="442"/>
    </row>
    <row r="1488" spans="3:5" ht="12.75">
      <c r="C1488" s="469"/>
      <c r="D1488" s="332"/>
      <c r="E1488" s="442"/>
    </row>
    <row r="1489" spans="3:5" ht="12.75">
      <c r="C1489" s="469"/>
      <c r="D1489" s="332"/>
      <c r="E1489" s="442"/>
    </row>
    <row r="1490" spans="3:5" ht="12.75">
      <c r="C1490" s="469"/>
      <c r="D1490" s="332"/>
      <c r="E1490" s="442"/>
    </row>
    <row r="1491" spans="3:5" ht="12.75">
      <c r="C1491" s="469"/>
      <c r="D1491" s="332"/>
      <c r="E1491" s="442"/>
    </row>
    <row r="1492" spans="3:5" ht="12.75">
      <c r="C1492" s="469"/>
      <c r="D1492" s="332"/>
      <c r="E1492" s="442"/>
    </row>
    <row r="1493" spans="3:5" ht="12.75">
      <c r="C1493" s="469"/>
      <c r="D1493" s="332"/>
      <c r="E1493" s="442"/>
    </row>
    <row r="1494" spans="3:5" ht="12.75">
      <c r="C1494" s="469"/>
      <c r="D1494" s="332"/>
      <c r="E1494" s="442"/>
    </row>
    <row r="1495" spans="3:5" ht="12.75">
      <c r="C1495" s="469"/>
      <c r="D1495" s="332"/>
      <c r="E1495" s="442"/>
    </row>
    <row r="1496" spans="3:5" ht="12.75">
      <c r="C1496" s="469"/>
      <c r="D1496" s="332"/>
      <c r="E1496" s="442"/>
    </row>
    <row r="1497" spans="3:5" ht="12.75">
      <c r="C1497" s="469"/>
      <c r="D1497" s="332"/>
      <c r="E1497" s="442"/>
    </row>
    <row r="1498" spans="3:5" ht="12.75">
      <c r="C1498" s="469"/>
      <c r="D1498" s="332"/>
      <c r="E1498" s="442"/>
    </row>
    <row r="1499" spans="3:5" ht="12.75">
      <c r="C1499" s="469"/>
      <c r="D1499" s="332"/>
      <c r="E1499" s="442"/>
    </row>
    <row r="1500" spans="3:5" ht="12.75">
      <c r="C1500" s="469"/>
      <c r="D1500" s="332"/>
      <c r="E1500" s="442"/>
    </row>
    <row r="1501" spans="3:5" ht="12.75">
      <c r="C1501" s="469"/>
      <c r="D1501" s="332"/>
      <c r="E1501" s="442"/>
    </row>
    <row r="1502" spans="3:5" ht="12.75">
      <c r="C1502" s="469"/>
      <c r="D1502" s="332"/>
      <c r="E1502" s="442"/>
    </row>
    <row r="1503" spans="3:5" ht="12.75">
      <c r="C1503" s="469"/>
      <c r="D1503" s="332"/>
      <c r="E1503" s="442"/>
    </row>
    <row r="1504" spans="3:5" ht="12.75">
      <c r="C1504" s="469"/>
      <c r="D1504" s="332"/>
      <c r="E1504" s="442"/>
    </row>
    <row r="1505" spans="3:5" ht="12.75">
      <c r="C1505" s="469"/>
      <c r="D1505" s="332"/>
      <c r="E1505" s="442"/>
    </row>
    <row r="1506" spans="3:5" ht="12.75">
      <c r="C1506" s="469"/>
      <c r="D1506" s="332"/>
      <c r="E1506" s="442"/>
    </row>
    <row r="1507" spans="3:5" ht="12.75">
      <c r="C1507" s="469"/>
      <c r="D1507" s="332"/>
      <c r="E1507" s="442"/>
    </row>
    <row r="1508" spans="3:5" ht="12.75">
      <c r="C1508" s="469"/>
      <c r="D1508" s="332"/>
      <c r="E1508" s="442"/>
    </row>
    <row r="1509" spans="3:5" ht="12.75">
      <c r="C1509" s="469"/>
      <c r="D1509" s="332"/>
      <c r="E1509" s="442"/>
    </row>
    <row r="1510" spans="3:5" ht="12.75">
      <c r="C1510" s="469"/>
      <c r="D1510" s="332"/>
      <c r="E1510" s="442"/>
    </row>
    <row r="1511" spans="3:5" ht="12.75">
      <c r="C1511" s="469"/>
      <c r="D1511" s="332"/>
      <c r="E1511" s="442"/>
    </row>
    <row r="1512" spans="3:5" ht="12.75">
      <c r="C1512" s="469"/>
      <c r="D1512" s="332"/>
      <c r="E1512" s="442"/>
    </row>
    <row r="1513" spans="3:5" ht="12.75">
      <c r="C1513" s="469"/>
      <c r="D1513" s="332"/>
      <c r="E1513" s="442"/>
    </row>
    <row r="1514" spans="3:5" ht="12.75">
      <c r="C1514" s="469"/>
      <c r="D1514" s="332"/>
      <c r="E1514" s="442"/>
    </row>
    <row r="1515" spans="3:5" ht="12.75">
      <c r="C1515" s="469"/>
      <c r="D1515" s="332"/>
      <c r="E1515" s="442"/>
    </row>
    <row r="1516" spans="3:5" ht="12.75">
      <c r="C1516" s="469"/>
      <c r="D1516" s="332"/>
      <c r="E1516" s="442"/>
    </row>
    <row r="1517" spans="3:5" ht="12.75">
      <c r="C1517" s="469"/>
      <c r="D1517" s="332"/>
      <c r="E1517" s="442"/>
    </row>
    <row r="1518" spans="3:5" ht="12.75">
      <c r="C1518" s="469"/>
      <c r="D1518" s="332"/>
      <c r="E1518" s="442"/>
    </row>
    <row r="1519" spans="3:5" ht="12.75">
      <c r="C1519" s="469"/>
      <c r="D1519" s="332"/>
      <c r="E1519" s="442"/>
    </row>
    <row r="1520" spans="3:5" ht="12.75">
      <c r="C1520" s="469"/>
      <c r="D1520" s="332"/>
      <c r="E1520" s="442"/>
    </row>
    <row r="1521" spans="3:5" ht="12.75">
      <c r="C1521" s="469"/>
      <c r="D1521" s="332"/>
      <c r="E1521" s="442"/>
    </row>
    <row r="1522" spans="3:5" ht="12.75">
      <c r="C1522" s="469"/>
      <c r="D1522" s="332"/>
      <c r="E1522" s="442"/>
    </row>
    <row r="1523" spans="3:5" ht="12.75">
      <c r="C1523" s="469"/>
      <c r="D1523" s="332"/>
      <c r="E1523" s="442"/>
    </row>
    <row r="1524" spans="3:5" ht="12.75">
      <c r="C1524" s="469"/>
      <c r="D1524" s="332"/>
      <c r="E1524" s="442"/>
    </row>
    <row r="1525" spans="3:5" ht="12.75">
      <c r="C1525" s="469"/>
      <c r="D1525" s="332"/>
      <c r="E1525" s="442"/>
    </row>
    <row r="1526" spans="3:5" ht="12.75">
      <c r="C1526" s="469"/>
      <c r="D1526" s="332"/>
      <c r="E1526" s="442"/>
    </row>
    <row r="1527" spans="3:5" ht="12.75">
      <c r="C1527" s="469"/>
      <c r="D1527" s="332"/>
      <c r="E1527" s="442"/>
    </row>
    <row r="1528" spans="3:5" ht="12.75">
      <c r="C1528" s="469"/>
      <c r="D1528" s="332"/>
      <c r="E1528" s="442"/>
    </row>
    <row r="1529" spans="3:5" ht="12.75">
      <c r="C1529" s="469"/>
      <c r="D1529" s="332"/>
      <c r="E1529" s="442"/>
    </row>
    <row r="1530" spans="3:5" ht="12.75">
      <c r="C1530" s="469"/>
      <c r="D1530" s="332"/>
      <c r="E1530" s="442"/>
    </row>
    <row r="1531" spans="3:5" ht="12.75">
      <c r="C1531" s="469"/>
      <c r="D1531" s="332"/>
      <c r="E1531" s="442"/>
    </row>
    <row r="1532" spans="3:5" ht="12.75">
      <c r="C1532" s="469"/>
      <c r="D1532" s="332"/>
      <c r="E1532" s="442"/>
    </row>
    <row r="1533" spans="3:5" ht="12.75">
      <c r="C1533" s="469"/>
      <c r="D1533" s="332"/>
      <c r="E1533" s="442"/>
    </row>
    <row r="1534" spans="3:5" ht="12.75">
      <c r="C1534" s="469"/>
      <c r="D1534" s="332"/>
      <c r="E1534" s="442"/>
    </row>
    <row r="1535" spans="3:5" ht="12.75">
      <c r="C1535" s="469"/>
      <c r="D1535" s="332"/>
      <c r="E1535" s="442"/>
    </row>
    <row r="1536" spans="3:5" ht="12.75">
      <c r="C1536" s="469"/>
      <c r="D1536" s="332"/>
      <c r="E1536" s="442"/>
    </row>
    <row r="1537" spans="3:5" ht="12.75">
      <c r="C1537" s="469"/>
      <c r="D1537" s="332"/>
      <c r="E1537" s="442"/>
    </row>
    <row r="1538" spans="3:5" ht="12.75">
      <c r="C1538" s="469"/>
      <c r="D1538" s="332"/>
      <c r="E1538" s="442"/>
    </row>
    <row r="1539" spans="3:5" ht="12.75">
      <c r="C1539" s="469"/>
      <c r="D1539" s="332"/>
      <c r="E1539" s="442"/>
    </row>
    <row r="1540" spans="3:5" ht="12.75">
      <c r="C1540" s="469"/>
      <c r="D1540" s="332"/>
      <c r="E1540" s="442"/>
    </row>
    <row r="1541" spans="3:5" ht="12.75">
      <c r="C1541" s="469"/>
      <c r="D1541" s="332"/>
      <c r="E1541" s="442"/>
    </row>
    <row r="1542" spans="3:5" ht="12.75">
      <c r="C1542" s="469"/>
      <c r="D1542" s="332"/>
      <c r="E1542" s="442"/>
    </row>
    <row r="1543" spans="3:5" ht="12.75">
      <c r="C1543" s="469"/>
      <c r="D1543" s="332"/>
      <c r="E1543" s="442"/>
    </row>
    <row r="1544" spans="3:5" ht="12.75">
      <c r="C1544" s="469"/>
      <c r="D1544" s="332"/>
      <c r="E1544" s="442"/>
    </row>
    <row r="1545" spans="3:5" ht="12.75">
      <c r="C1545" s="469"/>
      <c r="D1545" s="332"/>
      <c r="E1545" s="442"/>
    </row>
    <row r="1546" spans="3:5" ht="12.75">
      <c r="C1546" s="469"/>
      <c r="D1546" s="332"/>
      <c r="E1546" s="442"/>
    </row>
    <row r="1547" spans="3:5" ht="12.75">
      <c r="C1547" s="469"/>
      <c r="D1547" s="332"/>
      <c r="E1547" s="442"/>
    </row>
    <row r="1548" spans="3:5" ht="12.75">
      <c r="C1548" s="469"/>
      <c r="D1548" s="332"/>
      <c r="E1548" s="442"/>
    </row>
    <row r="1549" spans="3:5" ht="12.75">
      <c r="C1549" s="469"/>
      <c r="D1549" s="332"/>
      <c r="E1549" s="442"/>
    </row>
    <row r="1550" spans="3:5" ht="12.75">
      <c r="C1550" s="469"/>
      <c r="D1550" s="332"/>
      <c r="E1550" s="442"/>
    </row>
    <row r="1551" spans="3:5" ht="12.75">
      <c r="C1551" s="469"/>
      <c r="D1551" s="332"/>
      <c r="E1551" s="442"/>
    </row>
    <row r="1552" spans="3:5" ht="12.75">
      <c r="C1552" s="469"/>
      <c r="D1552" s="332"/>
      <c r="E1552" s="442"/>
    </row>
    <row r="1553" spans="3:5" ht="12.75">
      <c r="C1553" s="469"/>
      <c r="D1553" s="332"/>
      <c r="E1553" s="442"/>
    </row>
    <row r="1554" spans="3:5" ht="12.75">
      <c r="C1554" s="469"/>
      <c r="D1554" s="332"/>
      <c r="E1554" s="442"/>
    </row>
    <row r="1555" spans="3:5" ht="12.75">
      <c r="C1555" s="469"/>
      <c r="D1555" s="332"/>
      <c r="E1555" s="442"/>
    </row>
    <row r="1556" spans="3:5" ht="12.75">
      <c r="C1556" s="469"/>
      <c r="D1556" s="332"/>
      <c r="E1556" s="442"/>
    </row>
    <row r="1557" spans="3:5" ht="12.75">
      <c r="C1557" s="469"/>
      <c r="D1557" s="332"/>
      <c r="E1557" s="442"/>
    </row>
    <row r="1558" spans="3:5" ht="12.75">
      <c r="C1558" s="469"/>
      <c r="D1558" s="332"/>
      <c r="E1558" s="442"/>
    </row>
    <row r="1559" spans="3:5" ht="12.75">
      <c r="C1559" s="469"/>
      <c r="D1559" s="332"/>
      <c r="E1559" s="442"/>
    </row>
    <row r="1560" spans="3:5" ht="12.75">
      <c r="C1560" s="469"/>
      <c r="D1560" s="332"/>
      <c r="E1560" s="442"/>
    </row>
    <row r="1561" spans="3:5" ht="12.75">
      <c r="C1561" s="469"/>
      <c r="D1561" s="332"/>
      <c r="E1561" s="442"/>
    </row>
    <row r="1562" spans="3:5" ht="12.75">
      <c r="C1562" s="469"/>
      <c r="D1562" s="332"/>
      <c r="E1562" s="442"/>
    </row>
    <row r="1563" spans="3:5" ht="12.75">
      <c r="C1563" s="469"/>
      <c r="D1563" s="332"/>
      <c r="E1563" s="442"/>
    </row>
    <row r="1564" spans="3:5" ht="12.75">
      <c r="C1564" s="469"/>
      <c r="D1564" s="332"/>
      <c r="E1564" s="442"/>
    </row>
    <row r="1565" spans="3:5" ht="12.75">
      <c r="C1565" s="469"/>
      <c r="D1565" s="332"/>
      <c r="E1565" s="442"/>
    </row>
    <row r="1566" spans="3:5" ht="12.75">
      <c r="C1566" s="469"/>
      <c r="D1566" s="332"/>
      <c r="E1566" s="442"/>
    </row>
    <row r="1567" spans="3:5" ht="12.75">
      <c r="C1567" s="469"/>
      <c r="D1567" s="332"/>
      <c r="E1567" s="442"/>
    </row>
    <row r="1568" spans="3:5" ht="12.75">
      <c r="C1568" s="469"/>
      <c r="D1568" s="332"/>
      <c r="E1568" s="442"/>
    </row>
    <row r="1569" spans="3:5" ht="12.75">
      <c r="C1569" s="469"/>
      <c r="D1569" s="332"/>
      <c r="E1569" s="442"/>
    </row>
    <row r="1570" spans="3:5" ht="12.75">
      <c r="C1570" s="469"/>
      <c r="D1570" s="332"/>
      <c r="E1570" s="442"/>
    </row>
    <row r="1571" spans="3:5" ht="12.75">
      <c r="C1571" s="469"/>
      <c r="D1571" s="332"/>
      <c r="E1571" s="442"/>
    </row>
    <row r="1572" spans="3:5" ht="12.75">
      <c r="C1572" s="469"/>
      <c r="D1572" s="332"/>
      <c r="E1572" s="442"/>
    </row>
    <row r="1573" spans="3:5" ht="12.75">
      <c r="C1573" s="469"/>
      <c r="D1573" s="332"/>
      <c r="E1573" s="442"/>
    </row>
    <row r="1574" spans="3:5" ht="12.75">
      <c r="C1574" s="469"/>
      <c r="D1574" s="332"/>
      <c r="E1574" s="442"/>
    </row>
    <row r="1575" spans="3:5" ht="12.75">
      <c r="C1575" s="469"/>
      <c r="D1575" s="332"/>
      <c r="E1575" s="442"/>
    </row>
    <row r="1576" spans="3:5" ht="12.75">
      <c r="C1576" s="469"/>
      <c r="D1576" s="332"/>
      <c r="E1576" s="442"/>
    </row>
    <row r="1577" spans="3:5" ht="12.75">
      <c r="C1577" s="469"/>
      <c r="D1577" s="332"/>
      <c r="E1577" s="442"/>
    </row>
    <row r="1578" spans="3:5" ht="12.75">
      <c r="C1578" s="469"/>
      <c r="D1578" s="332"/>
      <c r="E1578" s="442"/>
    </row>
    <row r="1579" spans="3:5" ht="12.75">
      <c r="C1579" s="469"/>
      <c r="D1579" s="332"/>
      <c r="E1579" s="442"/>
    </row>
    <row r="1580" spans="3:5" ht="12.75">
      <c r="C1580" s="469"/>
      <c r="D1580" s="332"/>
      <c r="E1580" s="442"/>
    </row>
    <row r="1581" spans="3:5" ht="12.75">
      <c r="C1581" s="469"/>
      <c r="D1581" s="332"/>
      <c r="E1581" s="442"/>
    </row>
    <row r="1582" spans="3:5" ht="12.75">
      <c r="C1582" s="469"/>
      <c r="D1582" s="332"/>
      <c r="E1582" s="442"/>
    </row>
    <row r="1583" spans="3:5" ht="12.75">
      <c r="C1583" s="469"/>
      <c r="D1583" s="332"/>
      <c r="E1583" s="442"/>
    </row>
    <row r="1584" spans="3:5" ht="12.75">
      <c r="C1584" s="469"/>
      <c r="D1584" s="332"/>
      <c r="E1584" s="442"/>
    </row>
    <row r="1585" spans="3:5" ht="12.75">
      <c r="C1585" s="469"/>
      <c r="D1585" s="332"/>
      <c r="E1585" s="442"/>
    </row>
    <row r="1586" spans="3:5" ht="12.75">
      <c r="C1586" s="469"/>
      <c r="D1586" s="332"/>
      <c r="E1586" s="442"/>
    </row>
    <row r="1587" spans="3:5" ht="12.75">
      <c r="C1587" s="469"/>
      <c r="D1587" s="332"/>
      <c r="E1587" s="442"/>
    </row>
    <row r="1588" spans="3:5" ht="12.75">
      <c r="C1588" s="469"/>
      <c r="D1588" s="332"/>
      <c r="E1588" s="442"/>
    </row>
    <row r="1589" spans="3:5" ht="12.75">
      <c r="C1589" s="469"/>
      <c r="D1589" s="332"/>
      <c r="E1589" s="442"/>
    </row>
    <row r="1590" spans="3:5" ht="12.75">
      <c r="C1590" s="469"/>
      <c r="D1590" s="332"/>
      <c r="E1590" s="442"/>
    </row>
    <row r="1591" spans="3:5" ht="12.75">
      <c r="C1591" s="469"/>
      <c r="D1591" s="332"/>
      <c r="E1591" s="442"/>
    </row>
    <row r="1592" spans="3:5" ht="12.75">
      <c r="C1592" s="469"/>
      <c r="D1592" s="332"/>
      <c r="E1592" s="442"/>
    </row>
    <row r="1593" spans="3:5" ht="12.75">
      <c r="C1593" s="469"/>
      <c r="D1593" s="332"/>
      <c r="E1593" s="442"/>
    </row>
    <row r="1594" spans="3:5" ht="12.75">
      <c r="C1594" s="469"/>
      <c r="D1594" s="332"/>
      <c r="E1594" s="442"/>
    </row>
    <row r="1595" spans="3:5" ht="12.75">
      <c r="C1595" s="469"/>
      <c r="D1595" s="332"/>
      <c r="E1595" s="442"/>
    </row>
    <row r="1596" spans="3:5" ht="12.75">
      <c r="C1596" s="469"/>
      <c r="D1596" s="332"/>
      <c r="E1596" s="442"/>
    </row>
    <row r="1597" spans="3:5" ht="12.75">
      <c r="C1597" s="469"/>
      <c r="D1597" s="332"/>
      <c r="E1597" s="442"/>
    </row>
    <row r="1598" spans="3:5" ht="12.75">
      <c r="C1598" s="469"/>
      <c r="D1598" s="332"/>
      <c r="E1598" s="442"/>
    </row>
    <row r="1599" spans="3:5" ht="12.75">
      <c r="C1599" s="469"/>
      <c r="D1599" s="332"/>
      <c r="E1599" s="442"/>
    </row>
    <row r="1600" spans="3:5" ht="12.75">
      <c r="C1600" s="469"/>
      <c r="D1600" s="332"/>
      <c r="E1600" s="442"/>
    </row>
    <row r="1601" spans="3:5" ht="12.75">
      <c r="C1601" s="469"/>
      <c r="D1601" s="332"/>
      <c r="E1601" s="442"/>
    </row>
    <row r="1602" spans="3:5" ht="12.75">
      <c r="C1602" s="469"/>
      <c r="D1602" s="332"/>
      <c r="E1602" s="442"/>
    </row>
    <row r="1603" spans="3:5" ht="12.75">
      <c r="C1603" s="469"/>
      <c r="D1603" s="332"/>
      <c r="E1603" s="442"/>
    </row>
    <row r="1604" spans="3:5" ht="12.75">
      <c r="C1604" s="469"/>
      <c r="D1604" s="332"/>
      <c r="E1604" s="442"/>
    </row>
    <row r="1605" spans="3:5" ht="12.75">
      <c r="C1605" s="469"/>
      <c r="D1605" s="332"/>
      <c r="E1605" s="442"/>
    </row>
    <row r="1606" spans="3:5" ht="12.75">
      <c r="C1606" s="469"/>
      <c r="D1606" s="332"/>
      <c r="E1606" s="442"/>
    </row>
    <row r="1607" spans="3:5" ht="12.75">
      <c r="C1607" s="469"/>
      <c r="D1607" s="332"/>
      <c r="E1607" s="442"/>
    </row>
    <row r="1608" spans="3:5" ht="12.75">
      <c r="C1608" s="469"/>
      <c r="D1608" s="332"/>
      <c r="E1608" s="442"/>
    </row>
    <row r="1609" spans="3:5" ht="12.75">
      <c r="C1609" s="469"/>
      <c r="D1609" s="332"/>
      <c r="E1609" s="442"/>
    </row>
    <row r="1610" spans="3:5" ht="12.75">
      <c r="C1610" s="469"/>
      <c r="D1610" s="332"/>
      <c r="E1610" s="442"/>
    </row>
    <row r="1611" spans="3:5" ht="12.75">
      <c r="C1611" s="469"/>
      <c r="D1611" s="332"/>
      <c r="E1611" s="442"/>
    </row>
    <row r="1612" spans="3:5" ht="12.75">
      <c r="C1612" s="469"/>
      <c r="D1612" s="332"/>
      <c r="E1612" s="442"/>
    </row>
    <row r="1613" spans="3:5" ht="12.75">
      <c r="C1613" s="469"/>
      <c r="D1613" s="332"/>
      <c r="E1613" s="442"/>
    </row>
    <row r="1614" spans="3:5" ht="12.75">
      <c r="C1614" s="469"/>
      <c r="D1614" s="332"/>
      <c r="E1614" s="442"/>
    </row>
    <row r="1615" spans="3:5" ht="12.75">
      <c r="C1615" s="469"/>
      <c r="D1615" s="332"/>
      <c r="E1615" s="442"/>
    </row>
    <row r="1616" spans="3:5" ht="12.75">
      <c r="C1616" s="469"/>
      <c r="D1616" s="332"/>
      <c r="E1616" s="442"/>
    </row>
    <row r="1617" spans="3:5" ht="12.75">
      <c r="C1617" s="469"/>
      <c r="D1617" s="332"/>
      <c r="E1617" s="442"/>
    </row>
    <row r="1618" spans="3:5" ht="12.75">
      <c r="C1618" s="469"/>
      <c r="D1618" s="332"/>
      <c r="E1618" s="442"/>
    </row>
    <row r="1619" spans="3:5" ht="12.75">
      <c r="C1619" s="469"/>
      <c r="D1619" s="332"/>
      <c r="E1619" s="442"/>
    </row>
    <row r="1620" spans="3:5" ht="12.75">
      <c r="C1620" s="469"/>
      <c r="D1620" s="332"/>
      <c r="E1620" s="442"/>
    </row>
    <row r="1621" spans="3:5" ht="12.75">
      <c r="C1621" s="469"/>
      <c r="D1621" s="332"/>
      <c r="E1621" s="442"/>
    </row>
    <row r="1622" spans="3:5" ht="12.75">
      <c r="C1622" s="469"/>
      <c r="D1622" s="332"/>
      <c r="E1622" s="442"/>
    </row>
    <row r="1623" spans="3:5" ht="12.75">
      <c r="C1623" s="469"/>
      <c r="D1623" s="332"/>
      <c r="E1623" s="442"/>
    </row>
    <row r="1624" spans="3:5" ht="12.75">
      <c r="C1624" s="469"/>
      <c r="D1624" s="332"/>
      <c r="E1624" s="442"/>
    </row>
    <row r="1625" spans="3:5" ht="12.75">
      <c r="C1625" s="469"/>
      <c r="D1625" s="332"/>
      <c r="E1625" s="442"/>
    </row>
    <row r="1626" spans="3:5" ht="12.75">
      <c r="C1626" s="469"/>
      <c r="D1626" s="332"/>
      <c r="E1626" s="442"/>
    </row>
    <row r="1627" spans="3:5" ht="12.75">
      <c r="C1627" s="469"/>
      <c r="D1627" s="332"/>
      <c r="E1627" s="442"/>
    </row>
    <row r="1628" spans="3:5" ht="12.75">
      <c r="C1628" s="469"/>
      <c r="D1628" s="332"/>
      <c r="E1628" s="442"/>
    </row>
    <row r="1629" spans="3:5" ht="12.75">
      <c r="C1629" s="469"/>
      <c r="D1629" s="332"/>
      <c r="E1629" s="442"/>
    </row>
    <row r="1630" spans="3:5" ht="12.75">
      <c r="C1630" s="469"/>
      <c r="D1630" s="332"/>
      <c r="E1630" s="442"/>
    </row>
    <row r="1631" spans="3:5" ht="12.75">
      <c r="C1631" s="469"/>
      <c r="D1631" s="332"/>
      <c r="E1631" s="442"/>
    </row>
    <row r="1632" spans="3:5" ht="12.75">
      <c r="C1632" s="469"/>
      <c r="D1632" s="332"/>
      <c r="E1632" s="442"/>
    </row>
    <row r="1633" spans="3:5" ht="12.75">
      <c r="C1633" s="469"/>
      <c r="D1633" s="332"/>
      <c r="E1633" s="442"/>
    </row>
    <row r="1634" spans="3:5" ht="12.75">
      <c r="C1634" s="469"/>
      <c r="D1634" s="332"/>
      <c r="E1634" s="442"/>
    </row>
    <row r="1635" spans="3:5" ht="12.75">
      <c r="C1635" s="469"/>
      <c r="D1635" s="332"/>
      <c r="E1635" s="442"/>
    </row>
    <row r="1636" spans="3:5" ht="12.75">
      <c r="C1636" s="469"/>
      <c r="D1636" s="332"/>
      <c r="E1636" s="442"/>
    </row>
    <row r="1637" spans="3:5" ht="12.75">
      <c r="C1637" s="469"/>
      <c r="D1637" s="332"/>
      <c r="E1637" s="442"/>
    </row>
    <row r="1638" spans="3:5" ht="12.75">
      <c r="C1638" s="469"/>
      <c r="D1638" s="332"/>
      <c r="E1638" s="442"/>
    </row>
    <row r="1639" spans="3:5" ht="12.75">
      <c r="C1639" s="469"/>
      <c r="D1639" s="332"/>
      <c r="E1639" s="442"/>
    </row>
    <row r="1640" spans="3:5" ht="12.75">
      <c r="C1640" s="469"/>
      <c r="D1640" s="332"/>
      <c r="E1640" s="442"/>
    </row>
    <row r="1641" spans="3:5" ht="12.75">
      <c r="C1641" s="469"/>
      <c r="D1641" s="332"/>
      <c r="E1641" s="442"/>
    </row>
    <row r="1642" spans="3:5" ht="12.75">
      <c r="C1642" s="469"/>
      <c r="D1642" s="332"/>
      <c r="E1642" s="442"/>
    </row>
    <row r="1643" spans="3:5" ht="12.75">
      <c r="C1643" s="469"/>
      <c r="D1643" s="332"/>
      <c r="E1643" s="442"/>
    </row>
    <row r="1644" spans="3:5" ht="12.75">
      <c r="C1644" s="469"/>
      <c r="D1644" s="332"/>
      <c r="E1644" s="442"/>
    </row>
    <row r="1645" spans="3:5" ht="12.75">
      <c r="C1645" s="469"/>
      <c r="D1645" s="332"/>
      <c r="E1645" s="442"/>
    </row>
    <row r="1646" spans="3:5" ht="12.75">
      <c r="C1646" s="469"/>
      <c r="D1646" s="332"/>
      <c r="E1646" s="442"/>
    </row>
    <row r="1647" spans="3:5" ht="12.75">
      <c r="C1647" s="469"/>
      <c r="D1647" s="332"/>
      <c r="E1647" s="442"/>
    </row>
    <row r="1648" spans="3:5" ht="12.75">
      <c r="C1648" s="469"/>
      <c r="D1648" s="332"/>
      <c r="E1648" s="442"/>
    </row>
    <row r="1649" spans="3:5" ht="12.75">
      <c r="C1649" s="469"/>
      <c r="D1649" s="332"/>
      <c r="E1649" s="442"/>
    </row>
    <row r="1650" spans="3:5" ht="12.75">
      <c r="C1650" s="469"/>
      <c r="D1650" s="332"/>
      <c r="E1650" s="442"/>
    </row>
    <row r="1651" spans="3:5" ht="12.75">
      <c r="C1651" s="469"/>
      <c r="D1651" s="332"/>
      <c r="E1651" s="442"/>
    </row>
    <row r="1652" spans="3:5" ht="12.75">
      <c r="C1652" s="469"/>
      <c r="D1652" s="332"/>
      <c r="E1652" s="442"/>
    </row>
    <row r="1653" spans="3:5" ht="12.75">
      <c r="C1653" s="469"/>
      <c r="D1653" s="332"/>
      <c r="E1653" s="442"/>
    </row>
    <row r="1654" spans="3:5" ht="12.75">
      <c r="C1654" s="469"/>
      <c r="D1654" s="332"/>
      <c r="E1654" s="442"/>
    </row>
    <row r="1655" spans="3:5" ht="12.75">
      <c r="C1655" s="469"/>
      <c r="D1655" s="332"/>
      <c r="E1655" s="442"/>
    </row>
    <row r="1656" spans="3:5" ht="12.75">
      <c r="C1656" s="469"/>
      <c r="D1656" s="332"/>
      <c r="E1656" s="442"/>
    </row>
    <row r="1657" spans="3:5" ht="12.75">
      <c r="C1657" s="469"/>
      <c r="D1657" s="332"/>
      <c r="E1657" s="442"/>
    </row>
    <row r="1658" spans="3:5" ht="12.75">
      <c r="C1658" s="469"/>
      <c r="D1658" s="332"/>
      <c r="E1658" s="442"/>
    </row>
    <row r="1659" spans="3:5" ht="12.75">
      <c r="C1659" s="469"/>
      <c r="D1659" s="332"/>
      <c r="E1659" s="442"/>
    </row>
    <row r="1660" spans="3:5" ht="12.75">
      <c r="C1660" s="469"/>
      <c r="D1660" s="332"/>
      <c r="E1660" s="442"/>
    </row>
    <row r="1661" spans="3:5" ht="12.75">
      <c r="C1661" s="469"/>
      <c r="D1661" s="332"/>
      <c r="E1661" s="442"/>
    </row>
    <row r="1662" spans="3:5" ht="12.75">
      <c r="C1662" s="469"/>
      <c r="D1662" s="332"/>
      <c r="E1662" s="442"/>
    </row>
    <row r="1663" spans="3:5" ht="12.75">
      <c r="C1663" s="469"/>
      <c r="D1663" s="332"/>
      <c r="E1663" s="442"/>
    </row>
    <row r="1664" spans="3:5" ht="12.75">
      <c r="C1664" s="469"/>
      <c r="D1664" s="332"/>
      <c r="E1664" s="442"/>
    </row>
    <row r="1665" spans="3:5" ht="12.75">
      <c r="C1665" s="469"/>
      <c r="D1665" s="332"/>
      <c r="E1665" s="442"/>
    </row>
    <row r="1666" spans="3:5" ht="12.75">
      <c r="C1666" s="469"/>
      <c r="D1666" s="332"/>
      <c r="E1666" s="442"/>
    </row>
    <row r="1667" spans="3:5" ht="12.75">
      <c r="C1667" s="469"/>
      <c r="D1667" s="332"/>
      <c r="E1667" s="442"/>
    </row>
    <row r="1668" spans="3:5" ht="12.75">
      <c r="C1668" s="469"/>
      <c r="D1668" s="332"/>
      <c r="E1668" s="442"/>
    </row>
    <row r="1669" spans="3:5" ht="12.75">
      <c r="C1669" s="469"/>
      <c r="D1669" s="332"/>
      <c r="E1669" s="442"/>
    </row>
    <row r="1670" spans="3:5" ht="12.75">
      <c r="C1670" s="469"/>
      <c r="D1670" s="332"/>
      <c r="E1670" s="442"/>
    </row>
    <row r="1671" spans="3:5" ht="12.75">
      <c r="C1671" s="469"/>
      <c r="D1671" s="332"/>
      <c r="E1671" s="442"/>
    </row>
    <row r="1672" spans="3:5" ht="12.75">
      <c r="C1672" s="469"/>
      <c r="D1672" s="332"/>
      <c r="E1672" s="442"/>
    </row>
    <row r="1673" spans="3:5" ht="12.75">
      <c r="C1673" s="469"/>
      <c r="D1673" s="332"/>
      <c r="E1673" s="442"/>
    </row>
    <row r="1674" spans="3:5" ht="12.75">
      <c r="C1674" s="469"/>
      <c r="D1674" s="332"/>
      <c r="E1674" s="442"/>
    </row>
    <row r="1675" spans="3:5" ht="12.75">
      <c r="C1675" s="469"/>
      <c r="D1675" s="332"/>
      <c r="E1675" s="442"/>
    </row>
    <row r="1676" spans="3:5" ht="12.75">
      <c r="C1676" s="469"/>
      <c r="D1676" s="332"/>
      <c r="E1676" s="442"/>
    </row>
    <row r="1677" spans="3:5" ht="12.75">
      <c r="C1677" s="469"/>
      <c r="D1677" s="332"/>
      <c r="E1677" s="442"/>
    </row>
    <row r="1678" spans="3:5" ht="12.75">
      <c r="C1678" s="469"/>
      <c r="D1678" s="332"/>
      <c r="E1678" s="442"/>
    </row>
    <row r="1679" spans="3:5" ht="12.75">
      <c r="C1679" s="469"/>
      <c r="D1679" s="332"/>
      <c r="E1679" s="442"/>
    </row>
    <row r="1680" spans="3:5" ht="12.75">
      <c r="C1680" s="469"/>
      <c r="D1680" s="332"/>
      <c r="E1680" s="442"/>
    </row>
    <row r="1681" spans="3:5" ht="12.75">
      <c r="C1681" s="469"/>
      <c r="D1681" s="332"/>
      <c r="E1681" s="442"/>
    </row>
    <row r="1682" spans="3:5" ht="12.75">
      <c r="C1682" s="469"/>
      <c r="D1682" s="332"/>
      <c r="E1682" s="442"/>
    </row>
    <row r="1683" spans="3:5" ht="12.75">
      <c r="C1683" s="469"/>
      <c r="D1683" s="332"/>
      <c r="E1683" s="442"/>
    </row>
    <row r="1684" spans="3:5" ht="12.75">
      <c r="C1684" s="469"/>
      <c r="D1684" s="332"/>
      <c r="E1684" s="442"/>
    </row>
    <row r="1685" spans="3:5" ht="12.75">
      <c r="C1685" s="469"/>
      <c r="D1685" s="332"/>
      <c r="E1685" s="442"/>
    </row>
    <row r="1686" spans="3:5" ht="12.75">
      <c r="C1686" s="469"/>
      <c r="D1686" s="332"/>
      <c r="E1686" s="442"/>
    </row>
    <row r="1687" spans="3:5" ht="12.75">
      <c r="C1687" s="469"/>
      <c r="D1687" s="332"/>
      <c r="E1687" s="442"/>
    </row>
    <row r="1688" spans="3:5" ht="12.75">
      <c r="C1688" s="469"/>
      <c r="D1688" s="332"/>
      <c r="E1688" s="442"/>
    </row>
    <row r="1689" spans="3:5" ht="12.75">
      <c r="C1689" s="469"/>
      <c r="D1689" s="332"/>
      <c r="E1689" s="442"/>
    </row>
    <row r="1690" spans="3:5" ht="12.75">
      <c r="C1690" s="469"/>
      <c r="D1690" s="332"/>
      <c r="E1690" s="442"/>
    </row>
    <row r="1691" spans="3:5" ht="12.75">
      <c r="C1691" s="469"/>
      <c r="D1691" s="332"/>
      <c r="E1691" s="442"/>
    </row>
    <row r="1692" spans="3:5" ht="12.75">
      <c r="C1692" s="469"/>
      <c r="D1692" s="332"/>
      <c r="E1692" s="442"/>
    </row>
    <row r="1693" spans="3:5" ht="12.75">
      <c r="C1693" s="469"/>
      <c r="D1693" s="332"/>
      <c r="E1693" s="442"/>
    </row>
    <row r="1694" spans="3:5" ht="12.75">
      <c r="C1694" s="469"/>
      <c r="D1694" s="332"/>
      <c r="E1694" s="442"/>
    </row>
    <row r="1695" spans="3:5" ht="12.75">
      <c r="C1695" s="469"/>
      <c r="D1695" s="332"/>
      <c r="E1695" s="442"/>
    </row>
    <row r="1696" spans="3:5" ht="12.75">
      <c r="C1696" s="469"/>
      <c r="D1696" s="332"/>
      <c r="E1696" s="442"/>
    </row>
    <row r="1697" spans="3:5" ht="12.75">
      <c r="C1697" s="469"/>
      <c r="D1697" s="332"/>
      <c r="E1697" s="442"/>
    </row>
    <row r="1698" spans="3:5" ht="12.75">
      <c r="C1698" s="469"/>
      <c r="D1698" s="332"/>
      <c r="E1698" s="442"/>
    </row>
    <row r="1699" spans="3:5" ht="12.75">
      <c r="C1699" s="469"/>
      <c r="D1699" s="332"/>
      <c r="E1699" s="442"/>
    </row>
    <row r="1700" spans="3:5" ht="12.75">
      <c r="C1700" s="469"/>
      <c r="D1700" s="332"/>
      <c r="E1700" s="442"/>
    </row>
    <row r="1701" spans="3:5" ht="12.75">
      <c r="C1701" s="469"/>
      <c r="D1701" s="332"/>
      <c r="E1701" s="442"/>
    </row>
    <row r="1702" spans="3:5" ht="12.75">
      <c r="C1702" s="469"/>
      <c r="D1702" s="332"/>
      <c r="E1702" s="442"/>
    </row>
    <row r="1703" spans="3:5" ht="12.75">
      <c r="C1703" s="469"/>
      <c r="D1703" s="332"/>
      <c r="E1703" s="442"/>
    </row>
    <row r="1704" spans="3:5" ht="12.75">
      <c r="C1704" s="469"/>
      <c r="D1704" s="332"/>
      <c r="E1704" s="442"/>
    </row>
    <row r="1705" spans="3:5" ht="12.75">
      <c r="C1705" s="469"/>
      <c r="D1705" s="332"/>
      <c r="E1705" s="442"/>
    </row>
    <row r="1706" spans="3:5" ht="12.75">
      <c r="C1706" s="469"/>
      <c r="D1706" s="332"/>
      <c r="E1706" s="442"/>
    </row>
    <row r="1707" spans="3:5" ht="12.75">
      <c r="C1707" s="469"/>
      <c r="D1707" s="332"/>
      <c r="E1707" s="442"/>
    </row>
    <row r="1708" spans="3:5" ht="12.75">
      <c r="C1708" s="469"/>
      <c r="D1708" s="332"/>
      <c r="E1708" s="442"/>
    </row>
    <row r="1709" spans="3:5" ht="12.75">
      <c r="C1709" s="469"/>
      <c r="D1709" s="332"/>
      <c r="E1709" s="442"/>
    </row>
    <row r="1710" spans="3:5" ht="12.75">
      <c r="C1710" s="469"/>
      <c r="D1710" s="332"/>
      <c r="E1710" s="442"/>
    </row>
    <row r="1711" spans="3:5" ht="12.75">
      <c r="C1711" s="469"/>
      <c r="D1711" s="332"/>
      <c r="E1711" s="442"/>
    </row>
    <row r="1712" spans="3:5" ht="12.75">
      <c r="C1712" s="469"/>
      <c r="D1712" s="332"/>
      <c r="E1712" s="442"/>
    </row>
    <row r="1713" spans="3:5" ht="12.75">
      <c r="C1713" s="469"/>
      <c r="D1713" s="332"/>
      <c r="E1713" s="442"/>
    </row>
    <row r="1714" spans="3:5" ht="12.75">
      <c r="C1714" s="469"/>
      <c r="D1714" s="332"/>
      <c r="E1714" s="442"/>
    </row>
    <row r="1715" spans="3:5" ht="12.75">
      <c r="C1715" s="469"/>
      <c r="D1715" s="332"/>
      <c r="E1715" s="442"/>
    </row>
    <row r="1716" spans="3:5" ht="12.75">
      <c r="C1716" s="469"/>
      <c r="D1716" s="332"/>
      <c r="E1716" s="442"/>
    </row>
    <row r="1717" spans="3:5" ht="12.75">
      <c r="C1717" s="469"/>
      <c r="D1717" s="332"/>
      <c r="E1717" s="442"/>
    </row>
    <row r="1718" spans="3:5" ht="12.75">
      <c r="C1718" s="469"/>
      <c r="D1718" s="332"/>
      <c r="E1718" s="442"/>
    </row>
    <row r="1719" spans="3:5" ht="12.75">
      <c r="C1719" s="469"/>
      <c r="D1719" s="332"/>
      <c r="E1719" s="442"/>
    </row>
    <row r="1720" spans="3:5" ht="12.75">
      <c r="C1720" s="469"/>
      <c r="D1720" s="332"/>
      <c r="E1720" s="442"/>
    </row>
    <row r="1721" spans="3:5" ht="12.75">
      <c r="C1721" s="469"/>
      <c r="D1721" s="332"/>
      <c r="E1721" s="442"/>
    </row>
    <row r="1722" spans="3:5" ht="12.75">
      <c r="C1722" s="469"/>
      <c r="D1722" s="332"/>
      <c r="E1722" s="442"/>
    </row>
    <row r="1723" spans="3:5" ht="12.75">
      <c r="C1723" s="469"/>
      <c r="D1723" s="332"/>
      <c r="E1723" s="442"/>
    </row>
    <row r="1724" spans="3:5" ht="12.75">
      <c r="C1724" s="469"/>
      <c r="D1724" s="332"/>
      <c r="E1724" s="442"/>
    </row>
    <row r="1725" spans="3:5" ht="12.75">
      <c r="C1725" s="469"/>
      <c r="D1725" s="332"/>
      <c r="E1725" s="442"/>
    </row>
    <row r="1726" spans="3:5" ht="12.75">
      <c r="C1726" s="469"/>
      <c r="D1726" s="332"/>
      <c r="E1726" s="442"/>
    </row>
    <row r="1727" spans="3:5" ht="12.75">
      <c r="C1727" s="469"/>
      <c r="D1727" s="332"/>
      <c r="E1727" s="442"/>
    </row>
    <row r="1728" spans="3:5" ht="12.75">
      <c r="C1728" s="469"/>
      <c r="D1728" s="332"/>
      <c r="E1728" s="442"/>
    </row>
    <row r="1729" spans="3:5" ht="12.75">
      <c r="C1729" s="469"/>
      <c r="D1729" s="332"/>
      <c r="E1729" s="442"/>
    </row>
    <row r="1730" spans="3:5" ht="12.75">
      <c r="C1730" s="469"/>
      <c r="D1730" s="332"/>
      <c r="E1730" s="442"/>
    </row>
    <row r="1731" spans="3:5" ht="12.75">
      <c r="C1731" s="469"/>
      <c r="D1731" s="332"/>
      <c r="E1731" s="442"/>
    </row>
    <row r="1732" spans="3:5" ht="12.75">
      <c r="C1732" s="469"/>
      <c r="D1732" s="332"/>
      <c r="E1732" s="442"/>
    </row>
    <row r="1733" spans="3:5" ht="12.75">
      <c r="C1733" s="469"/>
      <c r="D1733" s="332"/>
      <c r="E1733" s="442"/>
    </row>
    <row r="1734" spans="3:5" ht="12.75">
      <c r="C1734" s="469"/>
      <c r="D1734" s="332"/>
      <c r="E1734" s="442"/>
    </row>
    <row r="1735" spans="3:5" ht="12.75">
      <c r="C1735" s="469"/>
      <c r="D1735" s="332"/>
      <c r="E1735" s="442"/>
    </row>
    <row r="1736" spans="3:5" ht="12.75">
      <c r="C1736" s="469"/>
      <c r="D1736" s="332"/>
      <c r="E1736" s="442"/>
    </row>
    <row r="1737" spans="3:5" ht="12.75">
      <c r="C1737" s="469"/>
      <c r="D1737" s="332"/>
      <c r="E1737" s="442"/>
    </row>
    <row r="1738" spans="3:5" ht="12.75">
      <c r="C1738" s="469"/>
      <c r="D1738" s="332"/>
      <c r="E1738" s="442"/>
    </row>
    <row r="1739" spans="3:5" ht="12.75">
      <c r="C1739" s="469"/>
      <c r="D1739" s="332"/>
      <c r="E1739" s="442"/>
    </row>
    <row r="1740" spans="3:5" ht="12.75">
      <c r="C1740" s="469"/>
      <c r="D1740" s="332"/>
      <c r="E1740" s="442"/>
    </row>
    <row r="1741" spans="3:5" ht="12.75">
      <c r="C1741" s="469"/>
      <c r="D1741" s="332"/>
      <c r="E1741" s="442"/>
    </row>
    <row r="1742" spans="3:5" ht="12.75">
      <c r="C1742" s="469"/>
      <c r="D1742" s="332"/>
      <c r="E1742" s="442"/>
    </row>
    <row r="1743" spans="3:5" ht="12.75">
      <c r="C1743" s="469"/>
      <c r="D1743" s="332"/>
      <c r="E1743" s="442"/>
    </row>
    <row r="1744" spans="3:5" ht="12.75">
      <c r="C1744" s="469"/>
      <c r="D1744" s="332"/>
      <c r="E1744" s="442"/>
    </row>
    <row r="1745" spans="3:5" ht="12.75">
      <c r="C1745" s="469"/>
      <c r="D1745" s="332"/>
      <c r="E1745" s="442"/>
    </row>
    <row r="1746" spans="3:5" ht="12.75">
      <c r="C1746" s="469"/>
      <c r="D1746" s="332"/>
      <c r="E1746" s="442"/>
    </row>
    <row r="1747" spans="3:5" ht="12.75">
      <c r="C1747" s="469"/>
      <c r="D1747" s="332"/>
      <c r="E1747" s="442"/>
    </row>
    <row r="1748" spans="3:5" ht="12.75">
      <c r="C1748" s="469"/>
      <c r="D1748" s="332"/>
      <c r="E1748" s="442"/>
    </row>
    <row r="1749" spans="3:5" ht="12.75">
      <c r="C1749" s="469"/>
      <c r="D1749" s="332"/>
      <c r="E1749" s="442"/>
    </row>
    <row r="1750" spans="3:5" ht="12.75">
      <c r="C1750" s="469"/>
      <c r="D1750" s="332"/>
      <c r="E1750" s="442"/>
    </row>
    <row r="1751" spans="3:5" ht="12.75">
      <c r="C1751" s="469"/>
      <c r="D1751" s="332"/>
      <c r="E1751" s="442"/>
    </row>
    <row r="1752" spans="3:5" ht="12.75">
      <c r="C1752" s="469"/>
      <c r="D1752" s="332"/>
      <c r="E1752" s="442"/>
    </row>
    <row r="1753" spans="3:5" ht="12.75">
      <c r="C1753" s="469"/>
      <c r="D1753" s="332"/>
      <c r="E1753" s="442"/>
    </row>
    <row r="1754" spans="3:5" ht="12.75">
      <c r="C1754" s="469"/>
      <c r="D1754" s="332"/>
      <c r="E1754" s="442"/>
    </row>
    <row r="1755" spans="3:5" ht="12.75">
      <c r="C1755" s="469"/>
      <c r="D1755" s="332"/>
      <c r="E1755" s="442"/>
    </row>
    <row r="1756" spans="3:5" ht="12.75">
      <c r="C1756" s="469"/>
      <c r="D1756" s="332"/>
      <c r="E1756" s="442"/>
    </row>
    <row r="1757" spans="3:5" ht="12.75">
      <c r="C1757" s="469"/>
      <c r="D1757" s="332"/>
      <c r="E1757" s="442"/>
    </row>
    <row r="1758" spans="3:5" ht="12.75">
      <c r="C1758" s="469"/>
      <c r="D1758" s="332"/>
      <c r="E1758" s="442"/>
    </row>
    <row r="1759" spans="3:5" ht="12.75">
      <c r="C1759" s="469"/>
      <c r="D1759" s="332"/>
      <c r="E1759" s="442"/>
    </row>
    <row r="1760" spans="3:5" ht="12.75">
      <c r="C1760" s="469"/>
      <c r="D1760" s="332"/>
      <c r="E1760" s="442"/>
    </row>
    <row r="1761" spans="3:5" ht="12.75">
      <c r="C1761" s="469"/>
      <c r="D1761" s="332"/>
      <c r="E1761" s="442"/>
    </row>
    <row r="1762" spans="3:5" ht="12.75">
      <c r="C1762" s="469"/>
      <c r="D1762" s="332"/>
      <c r="E1762" s="442"/>
    </row>
    <row r="1763" spans="3:5" ht="12.75">
      <c r="C1763" s="469"/>
      <c r="D1763" s="332"/>
      <c r="E1763" s="442"/>
    </row>
    <row r="1764" spans="3:5" ht="12.75">
      <c r="C1764" s="469"/>
      <c r="D1764" s="332"/>
      <c r="E1764" s="442"/>
    </row>
    <row r="1765" spans="3:5" ht="12.75">
      <c r="C1765" s="469"/>
      <c r="D1765" s="332"/>
      <c r="E1765" s="442"/>
    </row>
    <row r="1766" spans="3:5" ht="12.75">
      <c r="C1766" s="469"/>
      <c r="D1766" s="332"/>
      <c r="E1766" s="442"/>
    </row>
    <row r="1767" spans="3:5" ht="12.75">
      <c r="C1767" s="469"/>
      <c r="D1767" s="332"/>
      <c r="E1767" s="442"/>
    </row>
    <row r="1768" spans="3:5" ht="12.75">
      <c r="C1768" s="469"/>
      <c r="D1768" s="332"/>
      <c r="E1768" s="442"/>
    </row>
    <row r="1769" spans="3:5" ht="12.75">
      <c r="C1769" s="469"/>
      <c r="D1769" s="332"/>
      <c r="E1769" s="442"/>
    </row>
    <row r="1770" spans="3:5" ht="12.75">
      <c r="C1770" s="469"/>
      <c r="D1770" s="332"/>
      <c r="E1770" s="442"/>
    </row>
    <row r="1771" spans="3:5" ht="12.75">
      <c r="C1771" s="469"/>
      <c r="D1771" s="332"/>
      <c r="E1771" s="442"/>
    </row>
    <row r="1772" spans="3:5" ht="12.75">
      <c r="C1772" s="469"/>
      <c r="D1772" s="332"/>
      <c r="E1772" s="442"/>
    </row>
    <row r="1773" spans="3:5" ht="12.75">
      <c r="C1773" s="469"/>
      <c r="D1773" s="332"/>
      <c r="E1773" s="442"/>
    </row>
    <row r="1774" spans="3:5" ht="12.75">
      <c r="C1774" s="469"/>
      <c r="D1774" s="332"/>
      <c r="E1774" s="442"/>
    </row>
    <row r="1775" spans="3:5" ht="12.75">
      <c r="C1775" s="469"/>
      <c r="D1775" s="332"/>
      <c r="E1775" s="442"/>
    </row>
    <row r="1776" spans="3:5" ht="12.75">
      <c r="C1776" s="469"/>
      <c r="D1776" s="332"/>
      <c r="E1776" s="442"/>
    </row>
    <row r="1777" spans="3:5" ht="12.75">
      <c r="C1777" s="469"/>
      <c r="D1777" s="332"/>
      <c r="E1777" s="442"/>
    </row>
    <row r="1778" spans="3:5" ht="12.75">
      <c r="C1778" s="469"/>
      <c r="D1778" s="332"/>
      <c r="E1778" s="442"/>
    </row>
    <row r="1779" spans="3:5" ht="12.75">
      <c r="C1779" s="469"/>
      <c r="D1779" s="332"/>
      <c r="E1779" s="442"/>
    </row>
    <row r="1780" spans="3:5" ht="12.75">
      <c r="C1780" s="469"/>
      <c r="D1780" s="332"/>
      <c r="E1780" s="442"/>
    </row>
    <row r="1781" spans="3:5" ht="12.75">
      <c r="C1781" s="469"/>
      <c r="D1781" s="332"/>
      <c r="E1781" s="442"/>
    </row>
    <row r="1782" spans="3:5" ht="12.75">
      <c r="C1782" s="469"/>
      <c r="D1782" s="332"/>
      <c r="E1782" s="442"/>
    </row>
    <row r="1783" spans="3:5" ht="12.75">
      <c r="C1783" s="469"/>
      <c r="D1783" s="332"/>
      <c r="E1783" s="442"/>
    </row>
    <row r="1784" spans="3:5" ht="12.75">
      <c r="C1784" s="469"/>
      <c r="D1784" s="332"/>
      <c r="E1784" s="442"/>
    </row>
    <row r="1785" spans="3:5" ht="12.75">
      <c r="C1785" s="469"/>
      <c r="D1785" s="332"/>
      <c r="E1785" s="442"/>
    </row>
    <row r="1786" spans="3:5" ht="12.75">
      <c r="C1786" s="469"/>
      <c r="D1786" s="332"/>
      <c r="E1786" s="442"/>
    </row>
    <row r="1787" spans="3:5" ht="12.75">
      <c r="C1787" s="469"/>
      <c r="D1787" s="332"/>
      <c r="E1787" s="442"/>
    </row>
    <row r="1788" spans="3:5" ht="12.75">
      <c r="C1788" s="469"/>
      <c r="D1788" s="332"/>
      <c r="E1788" s="442"/>
    </row>
    <row r="1789" spans="3:5" ht="12.75">
      <c r="C1789" s="469"/>
      <c r="D1789" s="332"/>
      <c r="E1789" s="442"/>
    </row>
    <row r="1790" spans="3:5" ht="12.75">
      <c r="C1790" s="469"/>
      <c r="D1790" s="332"/>
      <c r="E1790" s="442"/>
    </row>
    <row r="1791" spans="3:5" ht="12.75">
      <c r="C1791" s="469"/>
      <c r="D1791" s="332"/>
      <c r="E1791" s="442"/>
    </row>
    <row r="1792" spans="3:5" ht="12.75">
      <c r="C1792" s="469"/>
      <c r="D1792" s="332"/>
      <c r="E1792" s="442"/>
    </row>
    <row r="1793" spans="3:5" ht="12.75">
      <c r="C1793" s="469"/>
      <c r="D1793" s="332"/>
      <c r="E1793" s="442"/>
    </row>
    <row r="1794" spans="3:5" ht="12.75">
      <c r="C1794" s="469"/>
      <c r="D1794" s="332"/>
      <c r="E1794" s="442"/>
    </row>
    <row r="1795" spans="3:5" ht="12.75">
      <c r="C1795" s="469"/>
      <c r="D1795" s="332"/>
      <c r="E1795" s="442"/>
    </row>
    <row r="1796" spans="3:5" ht="12.75">
      <c r="C1796" s="469"/>
      <c r="D1796" s="332"/>
      <c r="E1796" s="442"/>
    </row>
    <row r="1797" spans="3:5" ht="12.75">
      <c r="C1797" s="469"/>
      <c r="D1797" s="332"/>
      <c r="E1797" s="442"/>
    </row>
    <row r="1798" spans="3:5" ht="12.75">
      <c r="C1798" s="469"/>
      <c r="D1798" s="332"/>
      <c r="E1798" s="442"/>
    </row>
    <row r="1799" spans="3:5" ht="12.75">
      <c r="C1799" s="469"/>
      <c r="D1799" s="332"/>
      <c r="E1799" s="442"/>
    </row>
    <row r="1800" spans="3:5" ht="12.75">
      <c r="C1800" s="469"/>
      <c r="D1800" s="332"/>
      <c r="E1800" s="442"/>
    </row>
    <row r="1801" spans="3:5" ht="12.75">
      <c r="C1801" s="469"/>
      <c r="D1801" s="332"/>
      <c r="E1801" s="442"/>
    </row>
    <row r="1802" spans="3:5" ht="12.75">
      <c r="C1802" s="469"/>
      <c r="D1802" s="332"/>
      <c r="E1802" s="442"/>
    </row>
    <row r="1803" spans="3:5" ht="12.75">
      <c r="C1803" s="469"/>
      <c r="D1803" s="332"/>
      <c r="E1803" s="442"/>
    </row>
    <row r="1804" spans="3:5" ht="12.75">
      <c r="C1804" s="469"/>
      <c r="D1804" s="332"/>
      <c r="E1804" s="442"/>
    </row>
    <row r="1805" spans="3:5" ht="12.75">
      <c r="C1805" s="469"/>
      <c r="D1805" s="332"/>
      <c r="E1805" s="442"/>
    </row>
    <row r="1806" spans="3:5" ht="12.75">
      <c r="C1806" s="469"/>
      <c r="D1806" s="332"/>
      <c r="E1806" s="442"/>
    </row>
    <row r="1807" spans="3:5" ht="12.75">
      <c r="C1807" s="469"/>
      <c r="D1807" s="332"/>
      <c r="E1807" s="442"/>
    </row>
    <row r="1808" spans="3:5" ht="12.75">
      <c r="C1808" s="469"/>
      <c r="D1808" s="332"/>
      <c r="E1808" s="442"/>
    </row>
    <row r="1809" spans="3:5" ht="12.75">
      <c r="C1809" s="469"/>
      <c r="D1809" s="332"/>
      <c r="E1809" s="442"/>
    </row>
    <row r="1810" spans="3:5" ht="12.75">
      <c r="C1810" s="469"/>
      <c r="D1810" s="332"/>
      <c r="E1810" s="442"/>
    </row>
    <row r="1811" spans="3:5" ht="12.75">
      <c r="C1811" s="469"/>
      <c r="D1811" s="332"/>
      <c r="E1811" s="442"/>
    </row>
    <row r="1812" spans="3:5" ht="12.75">
      <c r="C1812" s="469"/>
      <c r="D1812" s="332"/>
      <c r="E1812" s="442"/>
    </row>
    <row r="1813" spans="3:5" ht="12.75">
      <c r="C1813" s="469"/>
      <c r="D1813" s="332"/>
      <c r="E1813" s="442"/>
    </row>
    <row r="1814" spans="3:5" ht="12.75">
      <c r="C1814" s="469"/>
      <c r="D1814" s="332"/>
      <c r="E1814" s="442"/>
    </row>
    <row r="1815" spans="3:5" ht="12.75">
      <c r="C1815" s="469"/>
      <c r="D1815" s="332"/>
      <c r="E1815" s="442"/>
    </row>
    <row r="1816" spans="3:5" ht="12.75">
      <c r="C1816" s="469"/>
      <c r="D1816" s="332"/>
      <c r="E1816" s="442"/>
    </row>
    <row r="1817" spans="3:5" ht="12.75">
      <c r="C1817" s="469"/>
      <c r="D1817" s="332"/>
      <c r="E1817" s="442"/>
    </row>
    <row r="1818" spans="3:5" ht="12.75">
      <c r="C1818" s="469"/>
      <c r="D1818" s="332"/>
      <c r="E1818" s="442"/>
    </row>
    <row r="1819" spans="3:5" ht="12.75">
      <c r="C1819" s="469"/>
      <c r="D1819" s="332"/>
      <c r="E1819" s="442"/>
    </row>
    <row r="1820" spans="3:5" ht="12.75">
      <c r="C1820" s="469"/>
      <c r="D1820" s="332"/>
      <c r="E1820" s="442"/>
    </row>
    <row r="1821" spans="3:5" ht="12.75">
      <c r="C1821" s="469"/>
      <c r="D1821" s="332"/>
      <c r="E1821" s="442"/>
    </row>
    <row r="1822" spans="3:5" ht="12.75">
      <c r="C1822" s="469"/>
      <c r="D1822" s="332"/>
      <c r="E1822" s="442"/>
    </row>
    <row r="1823" spans="3:5" ht="12.75">
      <c r="C1823" s="469"/>
      <c r="D1823" s="332"/>
      <c r="E1823" s="442"/>
    </row>
    <row r="1824" spans="3:5" ht="12.75">
      <c r="C1824" s="469"/>
      <c r="D1824" s="332"/>
      <c r="E1824" s="442"/>
    </row>
    <row r="1825" spans="3:5" ht="12.75">
      <c r="C1825" s="469"/>
      <c r="D1825" s="332"/>
      <c r="E1825" s="442"/>
    </row>
    <row r="1826" spans="3:5" ht="12.75">
      <c r="C1826" s="469"/>
      <c r="D1826" s="332"/>
      <c r="E1826" s="442"/>
    </row>
    <row r="1827" spans="3:5" ht="12.75">
      <c r="C1827" s="469"/>
      <c r="D1827" s="332"/>
      <c r="E1827" s="442"/>
    </row>
    <row r="1828" spans="3:5" ht="12.75">
      <c r="C1828" s="469"/>
      <c r="D1828" s="332"/>
      <c r="E1828" s="442"/>
    </row>
    <row r="1829" spans="3:5" ht="12.75">
      <c r="C1829" s="469"/>
      <c r="D1829" s="332"/>
      <c r="E1829" s="442"/>
    </row>
    <row r="1830" spans="3:5" ht="12.75">
      <c r="C1830" s="469"/>
      <c r="D1830" s="332"/>
      <c r="E1830" s="442"/>
    </row>
    <row r="1831" spans="3:5" ht="12.75">
      <c r="C1831" s="469"/>
      <c r="D1831" s="332"/>
      <c r="E1831" s="442"/>
    </row>
    <row r="1832" spans="3:5" ht="12.75">
      <c r="C1832" s="469"/>
      <c r="D1832" s="332"/>
      <c r="E1832" s="442"/>
    </row>
    <row r="1833" spans="3:5" ht="12.75">
      <c r="C1833" s="469"/>
      <c r="D1833" s="332"/>
      <c r="E1833" s="442"/>
    </row>
    <row r="1834" spans="3:5" ht="12.75">
      <c r="C1834" s="469"/>
      <c r="D1834" s="332"/>
      <c r="E1834" s="442"/>
    </row>
    <row r="1835" spans="3:5" ht="12.75">
      <c r="C1835" s="469"/>
      <c r="D1835" s="332"/>
      <c r="E1835" s="442"/>
    </row>
    <row r="1836" spans="3:5" ht="12.75">
      <c r="C1836" s="469"/>
      <c r="D1836" s="332"/>
      <c r="E1836" s="442"/>
    </row>
    <row r="1837" spans="3:5" ht="12.75">
      <c r="C1837" s="469"/>
      <c r="D1837" s="332"/>
      <c r="E1837" s="442"/>
    </row>
    <row r="1838" spans="3:5" ht="12.75">
      <c r="C1838" s="469"/>
      <c r="D1838" s="332"/>
      <c r="E1838" s="442"/>
    </row>
    <row r="1839" spans="3:5" ht="12.75">
      <c r="C1839" s="469"/>
      <c r="D1839" s="332"/>
      <c r="E1839" s="442"/>
    </row>
    <row r="1840" spans="3:5" ht="12.75">
      <c r="C1840" s="469"/>
      <c r="D1840" s="332"/>
      <c r="E1840" s="442"/>
    </row>
    <row r="1841" spans="3:5" ht="12.75">
      <c r="C1841" s="469"/>
      <c r="D1841" s="332"/>
      <c r="E1841" s="442"/>
    </row>
    <row r="1842" spans="3:5" ht="12.75">
      <c r="C1842" s="469"/>
      <c r="D1842" s="332"/>
      <c r="E1842" s="442"/>
    </row>
    <row r="1843" spans="3:5" ht="12.75">
      <c r="C1843" s="469"/>
      <c r="D1843" s="332"/>
      <c r="E1843" s="442"/>
    </row>
    <row r="1844" spans="3:5" ht="12.75">
      <c r="C1844" s="469"/>
      <c r="D1844" s="332"/>
      <c r="E1844" s="442"/>
    </row>
    <row r="1845" spans="3:5" ht="12.75">
      <c r="C1845" s="469"/>
      <c r="D1845" s="332"/>
      <c r="E1845" s="442"/>
    </row>
    <row r="1846" spans="3:5" ht="12.75">
      <c r="C1846" s="469"/>
      <c r="D1846" s="332"/>
      <c r="E1846" s="442"/>
    </row>
    <row r="1847" spans="3:5" ht="12.75">
      <c r="C1847" s="469"/>
      <c r="D1847" s="332"/>
      <c r="E1847" s="442"/>
    </row>
    <row r="1848" spans="3:5" ht="12.75">
      <c r="C1848" s="469"/>
      <c r="D1848" s="332"/>
      <c r="E1848" s="442"/>
    </row>
    <row r="1849" spans="3:5" ht="12.75">
      <c r="C1849" s="469"/>
      <c r="D1849" s="332"/>
      <c r="E1849" s="442"/>
    </row>
    <row r="1850" spans="3:5" ht="12.75">
      <c r="C1850" s="469"/>
      <c r="D1850" s="332"/>
      <c r="E1850" s="442"/>
    </row>
    <row r="1851" spans="3:5" ht="12.75">
      <c r="C1851" s="469"/>
      <c r="D1851" s="332"/>
      <c r="E1851" s="442"/>
    </row>
    <row r="1852" spans="3:5" ht="12.75">
      <c r="C1852" s="469"/>
      <c r="D1852" s="332"/>
      <c r="E1852" s="442"/>
    </row>
    <row r="1853" spans="3:5" ht="12.75">
      <c r="C1853" s="469"/>
      <c r="D1853" s="332"/>
      <c r="E1853" s="442"/>
    </row>
    <row r="1854" spans="3:5" ht="12.75">
      <c r="C1854" s="469"/>
      <c r="D1854" s="332"/>
      <c r="E1854" s="442"/>
    </row>
    <row r="1855" spans="3:5" ht="12.75">
      <c r="C1855" s="469"/>
      <c r="D1855" s="332"/>
      <c r="E1855" s="442"/>
    </row>
    <row r="1856" spans="3:5" ht="12.75">
      <c r="C1856" s="469"/>
      <c r="D1856" s="332"/>
      <c r="E1856" s="442"/>
    </row>
    <row r="1857" spans="3:5" ht="12.75">
      <c r="C1857" s="469"/>
      <c r="D1857" s="332"/>
      <c r="E1857" s="442"/>
    </row>
    <row r="1858" spans="3:5" ht="12.75">
      <c r="C1858" s="469"/>
      <c r="D1858" s="332"/>
      <c r="E1858" s="442"/>
    </row>
    <row r="1859" spans="3:5" ht="12.75">
      <c r="C1859" s="469"/>
      <c r="D1859" s="332"/>
      <c r="E1859" s="442"/>
    </row>
    <row r="1860" spans="3:5" ht="12.75">
      <c r="C1860" s="469"/>
      <c r="D1860" s="332"/>
      <c r="E1860" s="442"/>
    </row>
    <row r="1861" spans="3:5" ht="12.75">
      <c r="C1861" s="469"/>
      <c r="D1861" s="332"/>
      <c r="E1861" s="442"/>
    </row>
    <row r="1862" spans="3:5" ht="12.75">
      <c r="C1862" s="469"/>
      <c r="D1862" s="332"/>
      <c r="E1862" s="442"/>
    </row>
    <row r="1863" spans="3:5" ht="12.75">
      <c r="C1863" s="469"/>
      <c r="D1863" s="332"/>
      <c r="E1863" s="442"/>
    </row>
    <row r="1864" spans="3:5" ht="12.75">
      <c r="C1864" s="469"/>
      <c r="D1864" s="332"/>
      <c r="E1864" s="442"/>
    </row>
    <row r="1865" spans="3:5" ht="12.75">
      <c r="C1865" s="469"/>
      <c r="D1865" s="332"/>
      <c r="E1865" s="442"/>
    </row>
    <row r="1866" spans="3:5" ht="12.75">
      <c r="C1866" s="469"/>
      <c r="D1866" s="332"/>
      <c r="E1866" s="442"/>
    </row>
    <row r="1867" spans="3:5" ht="12.75">
      <c r="C1867" s="469"/>
      <c r="D1867" s="332"/>
      <c r="E1867" s="442"/>
    </row>
    <row r="1868" spans="3:5" ht="12.75">
      <c r="C1868" s="469"/>
      <c r="D1868" s="332"/>
      <c r="E1868" s="442"/>
    </row>
    <row r="1869" spans="3:5" ht="12.75">
      <c r="C1869" s="469"/>
      <c r="D1869" s="332"/>
      <c r="E1869" s="442"/>
    </row>
    <row r="1870" spans="3:5" ht="12.75">
      <c r="C1870" s="469"/>
      <c r="D1870" s="332"/>
      <c r="E1870" s="442"/>
    </row>
    <row r="1871" spans="3:5" ht="12.75">
      <c r="C1871" s="469"/>
      <c r="D1871" s="332"/>
      <c r="E1871" s="442"/>
    </row>
    <row r="1872" spans="3:5" ht="12.75">
      <c r="C1872" s="469"/>
      <c r="D1872" s="332"/>
      <c r="E1872" s="442"/>
    </row>
    <row r="1873" spans="3:5" ht="12.75">
      <c r="C1873" s="469"/>
      <c r="D1873" s="332"/>
      <c r="E1873" s="442"/>
    </row>
  </sheetData>
  <sheetProtection/>
  <mergeCells count="25">
    <mergeCell ref="F51:F52"/>
    <mergeCell ref="G51:G52"/>
    <mergeCell ref="A51:A52"/>
    <mergeCell ref="B51:B52"/>
    <mergeCell ref="C51:C52"/>
    <mergeCell ref="D51:D52"/>
    <mergeCell ref="E51:E52"/>
    <mergeCell ref="G45:G46"/>
    <mergeCell ref="A49:A50"/>
    <mergeCell ref="B49:B50"/>
    <mergeCell ref="C49:C50"/>
    <mergeCell ref="D49:D50"/>
    <mergeCell ref="E49:E50"/>
    <mergeCell ref="F49:F50"/>
    <mergeCell ref="G49:G50"/>
    <mergeCell ref="F5:G5"/>
    <mergeCell ref="A39:A40"/>
    <mergeCell ref="F39:F40"/>
    <mergeCell ref="G39:G40"/>
    <mergeCell ref="A45:A46"/>
    <mergeCell ref="B45:B46"/>
    <mergeCell ref="C45:C46"/>
    <mergeCell ref="D45:D46"/>
    <mergeCell ref="E45:E46"/>
    <mergeCell ref="F45:F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73"/>
  <sheetViews>
    <sheetView tabSelected="1" zoomScalePageLayoutView="0" workbookViewId="0" topLeftCell="A142">
      <selection activeCell="J144" sqref="J144"/>
    </sheetView>
  </sheetViews>
  <sheetFormatPr defaultColWidth="9.00390625" defaultRowHeight="12.75"/>
  <cols>
    <col min="1" max="1" width="23.75390625" style="34" customWidth="1"/>
    <col min="2" max="2" width="68.625" style="1" customWidth="1"/>
    <col min="3" max="3" width="14.375" style="390" customWidth="1"/>
    <col min="4" max="4" width="14.25390625" style="478" customWidth="1"/>
    <col min="5" max="5" width="13.25390625" style="361" customWidth="1"/>
    <col min="6" max="6" width="9.625" style="1" customWidth="1"/>
    <col min="7" max="7" width="8.25390625" style="4" customWidth="1"/>
    <col min="8" max="16384" width="9.125" style="4" customWidth="1"/>
  </cols>
  <sheetData>
    <row r="1" spans="1:5" ht="12.75">
      <c r="A1" s="1"/>
      <c r="B1" s="2" t="s">
        <v>392</v>
      </c>
      <c r="C1" s="314"/>
      <c r="D1" s="470"/>
      <c r="E1" s="426"/>
    </row>
    <row r="2" spans="1:5" ht="12">
      <c r="A2" s="1"/>
      <c r="B2" s="2" t="s">
        <v>1</v>
      </c>
      <c r="C2" s="314"/>
      <c r="D2" s="314"/>
      <c r="E2" s="427"/>
    </row>
    <row r="3" spans="1:7" ht="12">
      <c r="A3" s="1"/>
      <c r="B3" s="2" t="s">
        <v>2</v>
      </c>
      <c r="C3" s="314"/>
      <c r="D3" s="314"/>
      <c r="E3" s="427"/>
      <c r="G3" s="1"/>
    </row>
    <row r="4" spans="1:7" ht="12" customHeight="1" thickBot="1">
      <c r="A4" s="1"/>
      <c r="B4" s="2" t="s">
        <v>589</v>
      </c>
      <c r="C4" s="314"/>
      <c r="D4" s="470"/>
      <c r="E4" s="426"/>
      <c r="F4" s="172"/>
      <c r="G4" s="172"/>
    </row>
    <row r="5" spans="1:7" s="9" customFormat="1" ht="12.75" thickBot="1">
      <c r="A5" s="175" t="s">
        <v>4</v>
      </c>
      <c r="B5" s="178"/>
      <c r="C5" s="315" t="s">
        <v>417</v>
      </c>
      <c r="D5" s="315" t="s">
        <v>5</v>
      </c>
      <c r="E5" s="428" t="s">
        <v>5</v>
      </c>
      <c r="F5" s="680" t="s">
        <v>194</v>
      </c>
      <c r="G5" s="681"/>
    </row>
    <row r="6" spans="1:7" s="9" customFormat="1" ht="12">
      <c r="A6" s="176" t="s">
        <v>6</v>
      </c>
      <c r="B6" s="176" t="s">
        <v>7</v>
      </c>
      <c r="C6" s="316" t="s">
        <v>239</v>
      </c>
      <c r="D6" s="471" t="s">
        <v>590</v>
      </c>
      <c r="E6" s="429" t="s">
        <v>590</v>
      </c>
      <c r="F6" s="175"/>
      <c r="G6" s="178"/>
    </row>
    <row r="7" spans="1:7" ht="12.75" thickBot="1">
      <c r="A7" s="176" t="s">
        <v>9</v>
      </c>
      <c r="B7" s="310"/>
      <c r="C7" s="316" t="s">
        <v>8</v>
      </c>
      <c r="D7" s="316">
        <v>2019</v>
      </c>
      <c r="E7" s="430">
        <v>2018</v>
      </c>
      <c r="F7" s="176" t="s">
        <v>10</v>
      </c>
      <c r="G7" s="307" t="s">
        <v>11</v>
      </c>
    </row>
    <row r="8" spans="1:7" s="5" customFormat="1" ht="12.75" thickBot="1">
      <c r="A8" s="72" t="s">
        <v>12</v>
      </c>
      <c r="B8" s="312" t="s">
        <v>264</v>
      </c>
      <c r="C8" s="245">
        <f>C9+C20+C33+C40+C57+C69+C93+C41+C30+C14+C65</f>
        <v>115710.31668</v>
      </c>
      <c r="D8" s="245">
        <f>D9+D20+D33+D40+D57+D69+D93+D41+D30+D14+D65</f>
        <v>16777.473200000004</v>
      </c>
      <c r="E8" s="245">
        <f>E9+E20+E33+E40+E57+E69+E93+E41+E30+E14+E65+E64</f>
        <v>14691.500960000001</v>
      </c>
      <c r="F8" s="73">
        <f>D8/C8*100</f>
        <v>14.49954825238147</v>
      </c>
      <c r="G8" s="20">
        <f aca="true" t="shared" si="0" ref="G8:G24">D8-C8</f>
        <v>-98932.84348</v>
      </c>
    </row>
    <row r="9" spans="1:7" s="25" customFormat="1" ht="12.75" thickBot="1">
      <c r="A9" s="311" t="s">
        <v>13</v>
      </c>
      <c r="B9" s="303" t="s">
        <v>265</v>
      </c>
      <c r="C9" s="318">
        <f>C10</f>
        <v>60074.928</v>
      </c>
      <c r="D9" s="318">
        <f>D10</f>
        <v>10850.438390000001</v>
      </c>
      <c r="E9" s="431">
        <f>E10</f>
        <v>10339.06551</v>
      </c>
      <c r="F9" s="73">
        <f aca="true" t="shared" si="1" ref="F9:F71">D9/C9*100</f>
        <v>18.061508771179884</v>
      </c>
      <c r="G9" s="20">
        <f t="shared" si="0"/>
        <v>-49224.48961</v>
      </c>
    </row>
    <row r="10" spans="1:7" ht="12">
      <c r="A10" s="543" t="s">
        <v>14</v>
      </c>
      <c r="B10" s="34" t="s">
        <v>15</v>
      </c>
      <c r="C10" s="319">
        <f>C11+C12+C13</f>
        <v>60074.928</v>
      </c>
      <c r="D10" s="319">
        <f>D11+D12+D13</f>
        <v>10850.438390000001</v>
      </c>
      <c r="E10" s="319">
        <f>E11+E12+E13</f>
        <v>10339.06551</v>
      </c>
      <c r="F10" s="505">
        <f t="shared" si="1"/>
        <v>18.061508771179884</v>
      </c>
      <c r="G10" s="506">
        <f t="shared" si="0"/>
        <v>-49224.48961</v>
      </c>
    </row>
    <row r="11" spans="1:7" ht="24">
      <c r="A11" s="539" t="s">
        <v>285</v>
      </c>
      <c r="B11" s="157" t="s">
        <v>299</v>
      </c>
      <c r="C11" s="674">
        <v>59776.928</v>
      </c>
      <c r="D11" s="674">
        <v>10808.85733</v>
      </c>
      <c r="E11" s="337">
        <v>10259.35867</v>
      </c>
      <c r="F11" s="52">
        <f t="shared" si="1"/>
        <v>18.081988639496497</v>
      </c>
      <c r="G11" s="89">
        <f t="shared" si="0"/>
        <v>-48968.07067</v>
      </c>
    </row>
    <row r="12" spans="1:7" ht="48" customHeight="1">
      <c r="A12" s="539" t="s">
        <v>286</v>
      </c>
      <c r="B12" s="158" t="s">
        <v>300</v>
      </c>
      <c r="C12" s="321">
        <v>152</v>
      </c>
      <c r="D12" s="321">
        <v>14.30513</v>
      </c>
      <c r="E12" s="338">
        <v>76.45309</v>
      </c>
      <c r="F12" s="63">
        <f t="shared" si="1"/>
        <v>9.411269736842105</v>
      </c>
      <c r="G12" s="89">
        <f t="shared" si="0"/>
        <v>-137.69487</v>
      </c>
    </row>
    <row r="13" spans="1:7" ht="27.75" customHeight="1" thickBot="1">
      <c r="A13" s="539" t="s">
        <v>287</v>
      </c>
      <c r="B13" s="159" t="s">
        <v>301</v>
      </c>
      <c r="C13" s="322">
        <v>146</v>
      </c>
      <c r="D13" s="322">
        <v>27.27593</v>
      </c>
      <c r="E13" s="339">
        <v>3.25375</v>
      </c>
      <c r="F13" s="509">
        <f t="shared" si="1"/>
        <v>18.682143835616436</v>
      </c>
      <c r="G13" s="510">
        <f t="shared" si="0"/>
        <v>-118.72407</v>
      </c>
    </row>
    <row r="14" spans="1:7" ht="17.25" customHeight="1" thickBot="1">
      <c r="A14" s="540" t="s">
        <v>359</v>
      </c>
      <c r="B14" s="537" t="s">
        <v>358</v>
      </c>
      <c r="C14" s="327">
        <f>C15</f>
        <v>8655.53951</v>
      </c>
      <c r="D14" s="327">
        <f>D15</f>
        <v>1622.31933</v>
      </c>
      <c r="E14" s="351">
        <f>E15</f>
        <v>850.59755</v>
      </c>
      <c r="F14" s="251">
        <f t="shared" si="1"/>
        <v>18.74313355193731</v>
      </c>
      <c r="G14" s="20">
        <f t="shared" si="0"/>
        <v>-7033.22018</v>
      </c>
    </row>
    <row r="15" spans="1:7" ht="12.75" customHeight="1">
      <c r="A15" s="538" t="s">
        <v>360</v>
      </c>
      <c r="B15" s="4" t="s">
        <v>361</v>
      </c>
      <c r="C15" s="671">
        <f>C16+C17+C18+C19</f>
        <v>8655.53951</v>
      </c>
      <c r="D15" s="671">
        <f>D16+D17+D18+D19</f>
        <v>1622.31933</v>
      </c>
      <c r="E15" s="341">
        <f>E16+E17+E18+E19</f>
        <v>850.59755</v>
      </c>
      <c r="F15" s="505">
        <f t="shared" si="1"/>
        <v>18.74313355193731</v>
      </c>
      <c r="G15" s="506">
        <f t="shared" si="0"/>
        <v>-7033.22018</v>
      </c>
    </row>
    <row r="16" spans="1:7" s="77" customFormat="1" ht="12.75" customHeight="1">
      <c r="A16" s="610" t="s">
        <v>362</v>
      </c>
      <c r="B16" s="611" t="s">
        <v>366</v>
      </c>
      <c r="C16" s="675">
        <v>3138.72473</v>
      </c>
      <c r="D16" s="675">
        <v>718.56257</v>
      </c>
      <c r="E16" s="340">
        <v>356.35078</v>
      </c>
      <c r="F16" s="50">
        <f t="shared" si="1"/>
        <v>22.89345615854628</v>
      </c>
      <c r="G16" s="612">
        <f t="shared" si="0"/>
        <v>-2420.16216</v>
      </c>
    </row>
    <row r="17" spans="1:7" s="77" customFormat="1" ht="12" customHeight="1">
      <c r="A17" s="610" t="s">
        <v>363</v>
      </c>
      <c r="B17" s="611" t="s">
        <v>367</v>
      </c>
      <c r="C17" s="675">
        <v>21.99173</v>
      </c>
      <c r="D17" s="675">
        <v>4.87566</v>
      </c>
      <c r="E17" s="340">
        <v>1.92362</v>
      </c>
      <c r="F17" s="50">
        <f t="shared" si="1"/>
        <v>22.17042497338772</v>
      </c>
      <c r="G17" s="612">
        <f t="shared" si="0"/>
        <v>-17.11607</v>
      </c>
    </row>
    <row r="18" spans="1:7" s="77" customFormat="1" ht="10.5" customHeight="1">
      <c r="A18" s="610" t="s">
        <v>364</v>
      </c>
      <c r="B18" s="611" t="s">
        <v>368</v>
      </c>
      <c r="C18" s="675">
        <v>6078.47537</v>
      </c>
      <c r="D18" s="675">
        <v>1055.42552</v>
      </c>
      <c r="E18" s="340">
        <v>581.29595</v>
      </c>
      <c r="F18" s="50">
        <f t="shared" si="1"/>
        <v>17.363326422428194</v>
      </c>
      <c r="G18" s="612">
        <f t="shared" si="0"/>
        <v>-5023.04985</v>
      </c>
    </row>
    <row r="19" spans="1:7" s="77" customFormat="1" ht="12" customHeight="1" thickBot="1">
      <c r="A19" s="613" t="s">
        <v>365</v>
      </c>
      <c r="B19" s="614" t="s">
        <v>369</v>
      </c>
      <c r="C19" s="528">
        <v>-583.65232</v>
      </c>
      <c r="D19" s="528">
        <v>-156.54442</v>
      </c>
      <c r="E19" s="529">
        <v>-88.9728</v>
      </c>
      <c r="F19" s="615">
        <f t="shared" si="1"/>
        <v>26.82151935933365</v>
      </c>
      <c r="G19" s="616">
        <f t="shared" si="0"/>
        <v>427.10790000000003</v>
      </c>
    </row>
    <row r="20" spans="1:7" s="47" customFormat="1" ht="12.75" thickBot="1">
      <c r="A20" s="127" t="s">
        <v>16</v>
      </c>
      <c r="B20" s="514" t="s">
        <v>17</v>
      </c>
      <c r="C20" s="329">
        <f>C21+C25+C27+C29+C28+C26</f>
        <v>19685.705</v>
      </c>
      <c r="D20" s="329">
        <f>D21+D25+D27+D29+D28+D26</f>
        <v>1440.8904</v>
      </c>
      <c r="E20" s="329">
        <f>E21+E25+E27+E29+E28+E26</f>
        <v>1543.29504</v>
      </c>
      <c r="F20" s="98">
        <f>D20/C20*100</f>
        <v>7.319475731247622</v>
      </c>
      <c r="G20" s="20">
        <f t="shared" si="0"/>
        <v>-18244.8146</v>
      </c>
    </row>
    <row r="21" spans="1:7" s="9" customFormat="1" ht="15.75" customHeight="1">
      <c r="A21" s="92" t="s">
        <v>198</v>
      </c>
      <c r="B21" s="617" t="s">
        <v>195</v>
      </c>
      <c r="C21" s="671">
        <f>C22+C23+C24</f>
        <v>13821</v>
      </c>
      <c r="D21" s="671">
        <f>D22+D23+D24</f>
        <v>951.11293</v>
      </c>
      <c r="E21" s="671">
        <f>E22+E23+E24</f>
        <v>1046.41376</v>
      </c>
      <c r="F21" s="55">
        <f t="shared" si="1"/>
        <v>6.8816506041531</v>
      </c>
      <c r="G21" s="506">
        <f t="shared" si="0"/>
        <v>-12869.88707</v>
      </c>
    </row>
    <row r="22" spans="1:7" s="47" customFormat="1" ht="26.25" customHeight="1">
      <c r="A22" s="542" t="s">
        <v>371</v>
      </c>
      <c r="B22" s="174" t="s">
        <v>196</v>
      </c>
      <c r="C22" s="675">
        <v>7308</v>
      </c>
      <c r="D22" s="675">
        <v>501.15135</v>
      </c>
      <c r="E22" s="340">
        <v>494.5286</v>
      </c>
      <c r="F22" s="52">
        <f t="shared" si="1"/>
        <v>6.857571839080459</v>
      </c>
      <c r="G22" s="89">
        <f t="shared" si="0"/>
        <v>-6806.84865</v>
      </c>
    </row>
    <row r="23" spans="1:7" s="47" customFormat="1" ht="24">
      <c r="A23" s="541" t="s">
        <v>372</v>
      </c>
      <c r="B23" s="174" t="s">
        <v>418</v>
      </c>
      <c r="C23" s="675">
        <v>6513</v>
      </c>
      <c r="D23" s="675">
        <v>455.07921</v>
      </c>
      <c r="E23" s="340">
        <v>551.88516</v>
      </c>
      <c r="F23" s="52">
        <f t="shared" si="1"/>
        <v>6.987244127130355</v>
      </c>
      <c r="G23" s="89">
        <f t="shared" si="0"/>
        <v>-6057.92079</v>
      </c>
    </row>
    <row r="24" spans="1:7" s="47" customFormat="1" ht="36" customHeight="1">
      <c r="A24" s="541" t="s">
        <v>373</v>
      </c>
      <c r="B24" s="49" t="s">
        <v>476</v>
      </c>
      <c r="C24" s="675"/>
      <c r="D24" s="675">
        <v>-5.11763</v>
      </c>
      <c r="E24" s="340"/>
      <c r="F24" s="52" t="e">
        <f t="shared" si="1"/>
        <v>#DIV/0!</v>
      </c>
      <c r="G24" s="89">
        <f t="shared" si="0"/>
        <v>-5.11763</v>
      </c>
    </row>
    <row r="25" spans="1:7" ht="12.75" customHeight="1">
      <c r="A25" s="619" t="s">
        <v>18</v>
      </c>
      <c r="B25" s="27" t="s">
        <v>515</v>
      </c>
      <c r="C25" s="322">
        <v>1323</v>
      </c>
      <c r="D25" s="322">
        <v>188.39094</v>
      </c>
      <c r="E25" s="344">
        <v>232.19645</v>
      </c>
      <c r="F25" s="52">
        <f t="shared" si="1"/>
        <v>14.239678004535147</v>
      </c>
      <c r="G25" s="89">
        <v>-4355.510410000003</v>
      </c>
    </row>
    <row r="26" spans="1:7" ht="24">
      <c r="A26" s="541" t="s">
        <v>374</v>
      </c>
      <c r="B26" s="54" t="s">
        <v>375</v>
      </c>
      <c r="C26" s="674"/>
      <c r="D26" s="674"/>
      <c r="E26" s="337"/>
      <c r="F26" s="52">
        <v>0</v>
      </c>
      <c r="G26" s="89">
        <f aca="true" t="shared" si="2" ref="G26:G38">D26-C26</f>
        <v>0</v>
      </c>
    </row>
    <row r="27" spans="1:7" ht="12" customHeight="1">
      <c r="A27" s="13" t="s">
        <v>21</v>
      </c>
      <c r="B27" s="13" t="s">
        <v>22</v>
      </c>
      <c r="C27" s="328">
        <v>3715.705</v>
      </c>
      <c r="D27" s="328">
        <v>137.5844</v>
      </c>
      <c r="E27" s="342">
        <v>160.28952</v>
      </c>
      <c r="F27" s="52">
        <f t="shared" si="1"/>
        <v>3.702780495222306</v>
      </c>
      <c r="G27" s="89">
        <f t="shared" si="2"/>
        <v>-3578.1205999999997</v>
      </c>
    </row>
    <row r="28" spans="1:7" s="77" customFormat="1" ht="12">
      <c r="A28" s="68" t="s">
        <v>376</v>
      </c>
      <c r="B28" s="68" t="s">
        <v>377</v>
      </c>
      <c r="C28" s="618"/>
      <c r="D28" s="618"/>
      <c r="E28" s="352"/>
      <c r="F28" s="50" t="e">
        <f t="shared" si="1"/>
        <v>#DIV/0!</v>
      </c>
      <c r="G28" s="612">
        <f t="shared" si="2"/>
        <v>0</v>
      </c>
    </row>
    <row r="29" spans="1:7" ht="12.75" thickBot="1">
      <c r="A29" s="34" t="s">
        <v>302</v>
      </c>
      <c r="B29" s="34" t="s">
        <v>303</v>
      </c>
      <c r="C29" s="322">
        <v>826</v>
      </c>
      <c r="D29" s="322">
        <v>163.80213</v>
      </c>
      <c r="E29" s="339">
        <v>104.39531</v>
      </c>
      <c r="F29" s="39">
        <f t="shared" si="1"/>
        <v>19.83076634382567</v>
      </c>
      <c r="G29" s="507">
        <f t="shared" si="2"/>
        <v>-662.19787</v>
      </c>
    </row>
    <row r="30" spans="1:7" ht="12.75" thickBot="1">
      <c r="A30" s="72" t="s">
        <v>23</v>
      </c>
      <c r="B30" s="367" t="s">
        <v>24</v>
      </c>
      <c r="C30" s="245">
        <f>C31+C32</f>
        <v>8083.606</v>
      </c>
      <c r="D30" s="605">
        <f>D31+D32</f>
        <v>873.56679</v>
      </c>
      <c r="E30" s="245">
        <f>E31+E32</f>
        <v>820.96075</v>
      </c>
      <c r="F30" s="630">
        <f t="shared" si="1"/>
        <v>10.806647305670266</v>
      </c>
      <c r="G30" s="20">
        <f t="shared" si="2"/>
        <v>-7210.03921</v>
      </c>
    </row>
    <row r="31" spans="1:7" ht="12">
      <c r="A31" s="34" t="s">
        <v>378</v>
      </c>
      <c r="B31" s="92" t="s">
        <v>26</v>
      </c>
      <c r="C31" s="321">
        <v>965.322</v>
      </c>
      <c r="D31" s="319">
        <v>59.14928</v>
      </c>
      <c r="E31" s="343">
        <v>48.2963</v>
      </c>
      <c r="F31" s="545">
        <f>D31/C31*100</f>
        <v>6.127414479313638</v>
      </c>
      <c r="G31" s="508">
        <f t="shared" si="2"/>
        <v>-906.17272</v>
      </c>
    </row>
    <row r="32" spans="1:7" ht="12.75" thickBot="1">
      <c r="A32" s="27" t="s">
        <v>29</v>
      </c>
      <c r="B32" s="27" t="s">
        <v>30</v>
      </c>
      <c r="C32" s="322">
        <v>7118.284</v>
      </c>
      <c r="D32" s="670">
        <v>814.41751</v>
      </c>
      <c r="E32" s="344">
        <v>772.66445</v>
      </c>
      <c r="F32" s="531">
        <f t="shared" si="1"/>
        <v>11.441205633267794</v>
      </c>
      <c r="G32" s="546">
        <f t="shared" si="2"/>
        <v>-6303.866489999999</v>
      </c>
    </row>
    <row r="33" spans="1:7" ht="12.75" thickBot="1">
      <c r="A33" s="72" t="s">
        <v>31</v>
      </c>
      <c r="B33" s="302" t="s">
        <v>32</v>
      </c>
      <c r="C33" s="245">
        <f>C34+C36+C38+C37</f>
        <v>2870.55</v>
      </c>
      <c r="D33" s="245">
        <f>D34+D36+D38+D37</f>
        <v>387.72847</v>
      </c>
      <c r="E33" s="245">
        <f>E34+E36+E38+E37</f>
        <v>267.38749</v>
      </c>
      <c r="F33" s="98">
        <f t="shared" si="1"/>
        <v>13.507114316071833</v>
      </c>
      <c r="G33" s="20">
        <f t="shared" si="2"/>
        <v>-2482.82153</v>
      </c>
    </row>
    <row r="34" spans="1:7" ht="12">
      <c r="A34" s="34" t="s">
        <v>33</v>
      </c>
      <c r="B34" s="34" t="s">
        <v>514</v>
      </c>
      <c r="C34" s="321">
        <f>C35</f>
        <v>1240</v>
      </c>
      <c r="D34" s="321">
        <f>D35</f>
        <v>181.54722</v>
      </c>
      <c r="E34" s="338">
        <f>E35</f>
        <v>152.50964</v>
      </c>
      <c r="F34" s="55">
        <f t="shared" si="1"/>
        <v>14.640904838709679</v>
      </c>
      <c r="G34" s="533">
        <f t="shared" si="2"/>
        <v>-1058.45278</v>
      </c>
    </row>
    <row r="35" spans="1:7" ht="12">
      <c r="A35" s="27" t="s">
        <v>36</v>
      </c>
      <c r="B35" s="58" t="s">
        <v>37</v>
      </c>
      <c r="C35" s="328">
        <v>1240</v>
      </c>
      <c r="D35" s="670">
        <v>181.54722</v>
      </c>
      <c r="E35" s="344">
        <v>152.50964</v>
      </c>
      <c r="F35" s="52">
        <f t="shared" si="1"/>
        <v>14.640904838709679</v>
      </c>
      <c r="G35" s="89">
        <f t="shared" si="2"/>
        <v>-1058.45278</v>
      </c>
    </row>
    <row r="36" spans="1:7" ht="12">
      <c r="A36" s="27" t="s">
        <v>38</v>
      </c>
      <c r="B36" s="27" t="s">
        <v>39</v>
      </c>
      <c r="C36" s="322">
        <v>100.55</v>
      </c>
      <c r="D36" s="328">
        <v>11.2</v>
      </c>
      <c r="E36" s="342">
        <v>8.05</v>
      </c>
      <c r="F36" s="52">
        <f t="shared" si="1"/>
        <v>11.13873694679264</v>
      </c>
      <c r="G36" s="89">
        <f t="shared" si="2"/>
        <v>-89.35</v>
      </c>
    </row>
    <row r="37" spans="1:7" ht="24">
      <c r="A37" s="608" t="s">
        <v>489</v>
      </c>
      <c r="B37" s="672" t="s">
        <v>490</v>
      </c>
      <c r="C37" s="322">
        <v>0</v>
      </c>
      <c r="D37" s="322">
        <v>19</v>
      </c>
      <c r="E37" s="339">
        <v>13</v>
      </c>
      <c r="F37" s="52" t="e">
        <f t="shared" si="1"/>
        <v>#DIV/0!</v>
      </c>
      <c r="G37" s="89">
        <f t="shared" si="2"/>
        <v>19</v>
      </c>
    </row>
    <row r="38" spans="1:7" ht="12.75" thickBot="1">
      <c r="A38" s="467" t="s">
        <v>494</v>
      </c>
      <c r="B38" s="607" t="s">
        <v>491</v>
      </c>
      <c r="C38" s="322">
        <v>1530</v>
      </c>
      <c r="D38" s="322">
        <v>175.98125</v>
      </c>
      <c r="E38" s="353">
        <v>93.82785</v>
      </c>
      <c r="F38" s="39">
        <f t="shared" si="1"/>
        <v>11.50204248366013</v>
      </c>
      <c r="G38" s="510">
        <f t="shared" si="2"/>
        <v>-1354.01875</v>
      </c>
    </row>
    <row r="39" spans="1:7" ht="13.5" customHeight="1">
      <c r="A39" s="705" t="s">
        <v>40</v>
      </c>
      <c r="B39" s="519" t="s">
        <v>41</v>
      </c>
      <c r="C39" s="521"/>
      <c r="D39" s="522"/>
      <c r="E39" s="523"/>
      <c r="F39" s="695">
        <v>0</v>
      </c>
      <c r="G39" s="697">
        <v>-79.73655000000008</v>
      </c>
    </row>
    <row r="40" spans="1:7" ht="13.5" customHeight="1" thickBot="1">
      <c r="A40" s="706"/>
      <c r="B40" s="524" t="s">
        <v>42</v>
      </c>
      <c r="C40" s="318"/>
      <c r="D40" s="525"/>
      <c r="E40" s="526"/>
      <c r="F40" s="696"/>
      <c r="G40" s="698"/>
    </row>
    <row r="41" spans="1:7" ht="24.75" thickBot="1">
      <c r="A41" s="609" t="s">
        <v>63</v>
      </c>
      <c r="B41" s="313" t="s">
        <v>203</v>
      </c>
      <c r="C41" s="305">
        <f>C43+C54+C55+C53</f>
        <v>14644.54217</v>
      </c>
      <c r="D41" s="305">
        <f>D43+D54+D55+D53</f>
        <v>1389.4809699999998</v>
      </c>
      <c r="E41" s="305">
        <f>E43+E54+E55+E53</f>
        <v>541.97932</v>
      </c>
      <c r="F41" s="73">
        <f t="shared" si="1"/>
        <v>9.488046494525543</v>
      </c>
      <c r="G41" s="20">
        <f>D41-C41</f>
        <v>-13255.0612</v>
      </c>
    </row>
    <row r="42" spans="2:7" ht="0.75" customHeight="1" thickBot="1">
      <c r="B42" s="74"/>
      <c r="C42" s="443"/>
      <c r="D42" s="473" t="e">
        <f>D44+D51+D53+D46+#REF!+#REF!</f>
        <v>#REF!</v>
      </c>
      <c r="E42" s="356" t="e">
        <f>E44+E51+E53+E46+#REF!</f>
        <v>#REF!</v>
      </c>
      <c r="F42" s="73" t="e">
        <f t="shared" si="1"/>
        <v>#REF!</v>
      </c>
      <c r="G42" s="20" t="e">
        <f>D42-C42</f>
        <v>#REF!</v>
      </c>
    </row>
    <row r="43" spans="1:7" s="478" customFormat="1" ht="45" customHeight="1">
      <c r="A43" s="631" t="s">
        <v>523</v>
      </c>
      <c r="B43" s="632" t="s">
        <v>524</v>
      </c>
      <c r="C43" s="349">
        <f>C44+C47+C49</f>
        <v>14041.095800000001</v>
      </c>
      <c r="D43" s="671">
        <f>D44+D47+D49</f>
        <v>1255.64701</v>
      </c>
      <c r="E43" s="671">
        <f>E44+E47+E49</f>
        <v>504.01060000000007</v>
      </c>
      <c r="F43" s="505">
        <f t="shared" si="1"/>
        <v>8.942656811728325</v>
      </c>
      <c r="G43" s="533">
        <f>D43-C43</f>
        <v>-12785.44879</v>
      </c>
    </row>
    <row r="44" spans="1:7" s="478" customFormat="1" ht="26.25" customHeight="1">
      <c r="A44" s="608" t="s">
        <v>525</v>
      </c>
      <c r="B44" s="677" t="s">
        <v>526</v>
      </c>
      <c r="C44" s="337">
        <f>C45</f>
        <v>4305.6</v>
      </c>
      <c r="D44" s="674">
        <f>D45</f>
        <v>1121.14844</v>
      </c>
      <c r="E44" s="674">
        <f>E45</f>
        <v>417.94823</v>
      </c>
      <c r="F44" s="52">
        <f t="shared" si="1"/>
        <v>26.039307878112222</v>
      </c>
      <c r="G44" s="89">
        <f>D44-C44</f>
        <v>-3184.4515600000004</v>
      </c>
    </row>
    <row r="45" spans="1:7" s="478" customFormat="1" ht="11.25" customHeight="1">
      <c r="A45" s="707" t="s">
        <v>486</v>
      </c>
      <c r="B45" s="709" t="s">
        <v>526</v>
      </c>
      <c r="C45" s="712">
        <v>4305.6</v>
      </c>
      <c r="D45" s="703">
        <v>1121.14844</v>
      </c>
      <c r="E45" s="703">
        <v>417.94823</v>
      </c>
      <c r="F45" s="683">
        <f t="shared" si="1"/>
        <v>26.039307878112222</v>
      </c>
      <c r="G45" s="687">
        <f>D45-C45</f>
        <v>-3184.4515600000004</v>
      </c>
    </row>
    <row r="46" spans="1:7" s="478" customFormat="1" ht="12.75" customHeight="1">
      <c r="A46" s="708"/>
      <c r="B46" s="709"/>
      <c r="C46" s="712"/>
      <c r="D46" s="704"/>
      <c r="E46" s="704"/>
      <c r="F46" s="685"/>
      <c r="G46" s="688"/>
    </row>
    <row r="47" spans="1:7" s="478" customFormat="1" ht="27.75" customHeight="1">
      <c r="A47" s="635" t="s">
        <v>527</v>
      </c>
      <c r="B47" s="672" t="s">
        <v>528</v>
      </c>
      <c r="C47" s="337">
        <f>C48</f>
        <v>9318.3678</v>
      </c>
      <c r="D47" s="674">
        <f>D48</f>
        <v>119.30261</v>
      </c>
      <c r="E47" s="670">
        <f>E48</f>
        <v>29.11</v>
      </c>
      <c r="F47" s="456">
        <f>F48</f>
        <v>1.280295139241016</v>
      </c>
      <c r="G47" s="669">
        <f>D47-C47</f>
        <v>-9199.06519</v>
      </c>
    </row>
    <row r="48" spans="1:7" s="478" customFormat="1" ht="22.5" customHeight="1">
      <c r="A48" s="636" t="s">
        <v>529</v>
      </c>
      <c r="B48" s="672" t="s">
        <v>528</v>
      </c>
      <c r="C48" s="337">
        <v>9318.3678</v>
      </c>
      <c r="D48" s="674">
        <v>119.30261</v>
      </c>
      <c r="E48" s="674">
        <v>29.11</v>
      </c>
      <c r="F48" s="456">
        <f>D48/C48*100</f>
        <v>1.280295139241016</v>
      </c>
      <c r="G48" s="669">
        <f>D48-C48</f>
        <v>-9199.06519</v>
      </c>
    </row>
    <row r="49" spans="1:8" s="478" customFormat="1" ht="21" customHeight="1">
      <c r="A49" s="707" t="s">
        <v>68</v>
      </c>
      <c r="B49" s="714" t="s">
        <v>530</v>
      </c>
      <c r="C49" s="712">
        <f>C51</f>
        <v>417.128</v>
      </c>
      <c r="D49" s="699">
        <f>D51</f>
        <v>15.19596</v>
      </c>
      <c r="E49" s="703">
        <f>E51</f>
        <v>56.95237</v>
      </c>
      <c r="F49" s="700">
        <f>F51</f>
        <v>3.642996873861261</v>
      </c>
      <c r="G49" s="701">
        <f>D49-C49</f>
        <v>-401.93204</v>
      </c>
      <c r="H49" s="637"/>
    </row>
    <row r="50" spans="1:8" s="478" customFormat="1" ht="25.5" customHeight="1">
      <c r="A50" s="708"/>
      <c r="B50" s="714"/>
      <c r="C50" s="712"/>
      <c r="D50" s="699"/>
      <c r="E50" s="704"/>
      <c r="F50" s="700"/>
      <c r="G50" s="702"/>
      <c r="H50" s="460"/>
    </row>
    <row r="51" spans="1:7" s="460" customFormat="1" ht="11.25" customHeight="1">
      <c r="A51" s="707" t="s">
        <v>72</v>
      </c>
      <c r="B51" s="714" t="s">
        <v>531</v>
      </c>
      <c r="C51" s="712">
        <v>417.128</v>
      </c>
      <c r="D51" s="717">
        <v>15.19596</v>
      </c>
      <c r="E51" s="703">
        <v>56.95237</v>
      </c>
      <c r="F51" s="700">
        <f>D51/C51*100</f>
        <v>3.642996873861261</v>
      </c>
      <c r="G51" s="719">
        <f>G49</f>
        <v>-401.93204</v>
      </c>
    </row>
    <row r="52" spans="1:7" s="460" customFormat="1" ht="23.25" customHeight="1">
      <c r="A52" s="713"/>
      <c r="B52" s="715"/>
      <c r="C52" s="693"/>
      <c r="D52" s="703"/>
      <c r="E52" s="704"/>
      <c r="F52" s="718"/>
      <c r="G52" s="701"/>
    </row>
    <row r="53" spans="1:7" s="77" customFormat="1" ht="24" customHeight="1">
      <c r="A53" s="619" t="s">
        <v>536</v>
      </c>
      <c r="B53" s="620" t="s">
        <v>535</v>
      </c>
      <c r="C53" s="670">
        <v>11.75137</v>
      </c>
      <c r="D53" s="528">
        <v>20.34778</v>
      </c>
      <c r="E53" s="670">
        <v>4.0131</v>
      </c>
      <c r="F53" s="39">
        <f t="shared" si="1"/>
        <v>173.1524069108538</v>
      </c>
      <c r="G53" s="61">
        <f aca="true" t="shared" si="3" ref="G53:G64">D53-C53</f>
        <v>8.59641</v>
      </c>
    </row>
    <row r="54" spans="1:7" s="77" customFormat="1" ht="24" customHeight="1" thickBot="1">
      <c r="A54" s="641" t="s">
        <v>537</v>
      </c>
      <c r="B54" s="642" t="s">
        <v>498</v>
      </c>
      <c r="C54" s="550">
        <v>340.421</v>
      </c>
      <c r="D54" s="627">
        <v>81.09676</v>
      </c>
      <c r="E54" s="550"/>
      <c r="F54" s="39">
        <f t="shared" si="1"/>
        <v>23.82249038690328</v>
      </c>
      <c r="G54" s="61">
        <f t="shared" si="3"/>
        <v>-259.32424</v>
      </c>
    </row>
    <row r="55" spans="1:7" s="47" customFormat="1" ht="15" customHeight="1" thickBot="1">
      <c r="A55" s="72" t="s">
        <v>533</v>
      </c>
      <c r="B55" s="640" t="s">
        <v>532</v>
      </c>
      <c r="C55" s="245">
        <f>C56</f>
        <v>251.274</v>
      </c>
      <c r="D55" s="245">
        <f>D56</f>
        <v>32.38942</v>
      </c>
      <c r="E55" s="245">
        <f>E56</f>
        <v>33.95562</v>
      </c>
      <c r="F55" s="73">
        <f t="shared" si="1"/>
        <v>12.890080151547714</v>
      </c>
      <c r="G55" s="20">
        <f>D55-C55</f>
        <v>-218.88458</v>
      </c>
    </row>
    <row r="56" spans="1:7" s="77" customFormat="1" ht="15" customHeight="1" thickBot="1">
      <c r="A56" s="638" t="s">
        <v>534</v>
      </c>
      <c r="B56" s="535" t="s">
        <v>414</v>
      </c>
      <c r="C56" s="319">
        <v>251.274</v>
      </c>
      <c r="D56" s="626">
        <v>32.38942</v>
      </c>
      <c r="E56" s="639">
        <v>33.95562</v>
      </c>
      <c r="F56" s="63">
        <f t="shared" si="1"/>
        <v>12.890080151547714</v>
      </c>
      <c r="G56" s="546">
        <f t="shared" si="3"/>
        <v>-218.88458</v>
      </c>
    </row>
    <row r="57" spans="1:7" s="77" customFormat="1" ht="15" customHeight="1" thickBot="1">
      <c r="A57" s="72" t="s">
        <v>79</v>
      </c>
      <c r="B57" s="302" t="s">
        <v>80</v>
      </c>
      <c r="C57" s="530">
        <f>C58</f>
        <v>184.476</v>
      </c>
      <c r="D57" s="530">
        <f>+D58</f>
        <v>17.75047</v>
      </c>
      <c r="E57" s="530">
        <f>E59+E61+E63+E58</f>
        <v>54.57176</v>
      </c>
      <c r="F57" s="73">
        <f t="shared" si="1"/>
        <v>9.622102604132788</v>
      </c>
      <c r="G57" s="20">
        <f t="shared" si="3"/>
        <v>-166.72553</v>
      </c>
    </row>
    <row r="58" spans="1:7" s="77" customFormat="1" ht="13.5" customHeight="1">
      <c r="A58" s="34" t="s">
        <v>379</v>
      </c>
      <c r="B58" s="34" t="s">
        <v>516</v>
      </c>
      <c r="C58" s="321">
        <f>C59+C60+C61+C62+C63+C64</f>
        <v>184.476</v>
      </c>
      <c r="D58" s="330">
        <f>D59+D60+D61+D62+D63+D64</f>
        <v>17.75047</v>
      </c>
      <c r="E58" s="346">
        <v>0.52619</v>
      </c>
      <c r="F58" s="545">
        <f t="shared" si="1"/>
        <v>9.622102604132788</v>
      </c>
      <c r="G58" s="508">
        <f t="shared" si="3"/>
        <v>-166.72553</v>
      </c>
    </row>
    <row r="59" spans="1:7" s="77" customFormat="1" ht="15" customHeight="1">
      <c r="A59" s="527" t="s">
        <v>380</v>
      </c>
      <c r="B59" s="536" t="s">
        <v>382</v>
      </c>
      <c r="C59" s="674">
        <v>80.34</v>
      </c>
      <c r="D59" s="675">
        <v>5.80251</v>
      </c>
      <c r="E59" s="340">
        <v>0.28412</v>
      </c>
      <c r="F59" s="55">
        <f t="shared" si="1"/>
        <v>7.22244212098581</v>
      </c>
      <c r="G59" s="56">
        <f t="shared" si="3"/>
        <v>-74.53749</v>
      </c>
    </row>
    <row r="60" spans="1:7" s="77" customFormat="1" ht="12" customHeight="1">
      <c r="A60" s="27" t="s">
        <v>393</v>
      </c>
      <c r="B60" s="54" t="s">
        <v>394</v>
      </c>
      <c r="C60" s="674"/>
      <c r="D60" s="675"/>
      <c r="E60" s="340"/>
      <c r="F60" s="52">
        <v>0</v>
      </c>
      <c r="G60" s="89">
        <f t="shared" si="3"/>
        <v>0</v>
      </c>
    </row>
    <row r="61" spans="1:7" s="77" customFormat="1" ht="14.25" customHeight="1">
      <c r="A61" s="27" t="s">
        <v>381</v>
      </c>
      <c r="B61" s="48" t="s">
        <v>383</v>
      </c>
      <c r="C61" s="674">
        <v>104.136</v>
      </c>
      <c r="D61" s="675">
        <v>11.94796</v>
      </c>
      <c r="E61" s="340">
        <v>6.07657</v>
      </c>
      <c r="F61" s="52">
        <f t="shared" si="1"/>
        <v>11.473419374663901</v>
      </c>
      <c r="G61" s="89">
        <f t="shared" si="3"/>
        <v>-92.18804</v>
      </c>
    </row>
    <row r="62" spans="1:7" s="77" customFormat="1" ht="12.75" customHeight="1">
      <c r="A62" s="48" t="s">
        <v>386</v>
      </c>
      <c r="B62" s="48" t="s">
        <v>387</v>
      </c>
      <c r="C62" s="674"/>
      <c r="D62" s="675"/>
      <c r="E62" s="340"/>
      <c r="F62" s="52">
        <v>0</v>
      </c>
      <c r="G62" s="89">
        <f t="shared" si="3"/>
        <v>0</v>
      </c>
    </row>
    <row r="63" spans="1:7" s="77" customFormat="1" ht="22.5" customHeight="1">
      <c r="A63" s="541" t="s">
        <v>395</v>
      </c>
      <c r="B63" s="536" t="s">
        <v>388</v>
      </c>
      <c r="C63" s="674"/>
      <c r="D63" s="675"/>
      <c r="E63" s="340">
        <v>47.68488</v>
      </c>
      <c r="F63" s="52" t="e">
        <f t="shared" si="1"/>
        <v>#DIV/0!</v>
      </c>
      <c r="G63" s="89">
        <f t="shared" si="3"/>
        <v>0</v>
      </c>
    </row>
    <row r="64" spans="1:7" s="460" customFormat="1" ht="13.5" customHeight="1" thickBot="1">
      <c r="A64" s="425" t="s">
        <v>487</v>
      </c>
      <c r="B64" s="459" t="s">
        <v>488</v>
      </c>
      <c r="C64" s="674"/>
      <c r="D64" s="674"/>
      <c r="E64" s="461"/>
      <c r="F64" s="531">
        <v>0</v>
      </c>
      <c r="G64" s="510">
        <f t="shared" si="3"/>
        <v>0</v>
      </c>
    </row>
    <row r="65" spans="1:7" s="77" customFormat="1" ht="13.5" customHeight="1" thickBot="1">
      <c r="A65" s="532" t="s">
        <v>501</v>
      </c>
      <c r="B65" s="306" t="s">
        <v>94</v>
      </c>
      <c r="C65" s="327">
        <f>C66+C67+C68</f>
        <v>239</v>
      </c>
      <c r="D65" s="327">
        <f>D66+D67+D68</f>
        <v>29.93688</v>
      </c>
      <c r="E65" s="327">
        <f>E66+E67+E68</f>
        <v>11.275580000000001</v>
      </c>
      <c r="F65" s="73">
        <f t="shared" si="1"/>
        <v>12.525891213389121</v>
      </c>
      <c r="G65" s="20">
        <f>D65-C65</f>
        <v>-209.06312</v>
      </c>
    </row>
    <row r="66" spans="1:7" s="77" customFormat="1" ht="26.25" customHeight="1">
      <c r="A66" s="646" t="s">
        <v>502</v>
      </c>
      <c r="B66" s="655" t="s">
        <v>503</v>
      </c>
      <c r="C66" s="650"/>
      <c r="D66" s="650"/>
      <c r="E66" s="653">
        <v>4.69</v>
      </c>
      <c r="F66" s="505" t="e">
        <f t="shared" si="1"/>
        <v>#DIV/0!</v>
      </c>
      <c r="G66" s="508">
        <v>0</v>
      </c>
    </row>
    <row r="67" spans="1:7" s="77" customFormat="1" ht="24" customHeight="1">
      <c r="A67" s="541" t="s">
        <v>505</v>
      </c>
      <c r="B67" s="656" t="s">
        <v>503</v>
      </c>
      <c r="C67" s="395"/>
      <c r="D67" s="674">
        <v>25.2</v>
      </c>
      <c r="E67" s="337"/>
      <c r="F67" s="52" t="e">
        <f t="shared" si="1"/>
        <v>#DIV/0!</v>
      </c>
      <c r="G67" s="89">
        <f aca="true" t="shared" si="4" ref="G67:G131">D67-C67</f>
        <v>25.2</v>
      </c>
    </row>
    <row r="68" spans="1:7" ht="24.75" customHeight="1" thickBot="1">
      <c r="A68" s="647" t="s">
        <v>506</v>
      </c>
      <c r="B68" s="657" t="s">
        <v>504</v>
      </c>
      <c r="C68" s="651">
        <v>239</v>
      </c>
      <c r="D68" s="652">
        <v>4.73688</v>
      </c>
      <c r="E68" s="654">
        <v>6.58558</v>
      </c>
      <c r="F68" s="531">
        <f t="shared" si="1"/>
        <v>1.9819581589958162</v>
      </c>
      <c r="G68" s="510">
        <f t="shared" si="4"/>
        <v>-234.26312</v>
      </c>
    </row>
    <row r="69" spans="1:7" ht="12.75" thickBot="1">
      <c r="A69" s="72" t="s">
        <v>95</v>
      </c>
      <c r="B69" s="302" t="s">
        <v>96</v>
      </c>
      <c r="C69" s="305">
        <f>C86+C90+C80+C77+C79+C88+C89+C87+C85+C78+C92+C71+C72+C81+C70+C73</f>
        <v>998</v>
      </c>
      <c r="D69" s="305">
        <f>D86+D90+D80+D77+D79+D88+D89+D87+D85+D78+D92+D71+D72+D81+D70+D73</f>
        <v>108.59309</v>
      </c>
      <c r="E69" s="305">
        <f>E86+E90+E80+E77+E79+E88+E89+E87+E85+E78+E92+E71+E72+E81+E70</f>
        <v>135.69888</v>
      </c>
      <c r="F69" s="97">
        <f t="shared" si="1"/>
        <v>10.881071142284569</v>
      </c>
      <c r="G69" s="99">
        <f t="shared" si="4"/>
        <v>-889.40691</v>
      </c>
    </row>
    <row r="70" spans="1:7" s="9" customFormat="1" ht="12.75" customHeight="1">
      <c r="A70" s="34" t="s">
        <v>279</v>
      </c>
      <c r="B70" s="34" t="s">
        <v>385</v>
      </c>
      <c r="C70" s="321">
        <v>150</v>
      </c>
      <c r="D70" s="321">
        <v>5.82321</v>
      </c>
      <c r="E70" s="338">
        <v>6.9125</v>
      </c>
      <c r="F70" s="52">
        <f t="shared" si="1"/>
        <v>3.8821400000000006</v>
      </c>
      <c r="G70" s="56">
        <f>D70-C70</f>
        <v>-144.17679</v>
      </c>
    </row>
    <row r="71" spans="1:7" ht="12.75" customHeight="1">
      <c r="A71" s="48" t="s">
        <v>384</v>
      </c>
      <c r="B71" s="54" t="s">
        <v>385</v>
      </c>
      <c r="C71" s="674"/>
      <c r="D71" s="674"/>
      <c r="E71" s="337">
        <v>0.15</v>
      </c>
      <c r="F71" s="52" t="e">
        <f t="shared" si="1"/>
        <v>#DIV/0!</v>
      </c>
      <c r="G71" s="89">
        <f t="shared" si="4"/>
        <v>0</v>
      </c>
    </row>
    <row r="72" spans="1:7" ht="12.75" customHeight="1">
      <c r="A72" s="27" t="s">
        <v>99</v>
      </c>
      <c r="B72" s="27" t="s">
        <v>517</v>
      </c>
      <c r="C72" s="322"/>
      <c r="D72" s="322">
        <v>0</v>
      </c>
      <c r="E72" s="339"/>
      <c r="F72" s="39" t="e">
        <f>D72/C72*100</f>
        <v>#DIV/0!</v>
      </c>
      <c r="G72" s="61">
        <f>D72-C72</f>
        <v>0</v>
      </c>
    </row>
    <row r="73" spans="1:7" ht="24.75" customHeight="1">
      <c r="A73" s="621" t="s">
        <v>578</v>
      </c>
      <c r="B73" s="620" t="s">
        <v>579</v>
      </c>
      <c r="C73" s="322">
        <v>20</v>
      </c>
      <c r="D73" s="322">
        <v>15</v>
      </c>
      <c r="E73" s="339"/>
      <c r="F73" s="39">
        <f>D73/C73*100</f>
        <v>75</v>
      </c>
      <c r="G73" s="61">
        <f>D73-C73</f>
        <v>-5</v>
      </c>
    </row>
    <row r="74" spans="1:7" ht="12">
      <c r="A74" s="91" t="s">
        <v>396</v>
      </c>
      <c r="B74" s="91" t="s">
        <v>397</v>
      </c>
      <c r="C74" s="670"/>
      <c r="D74" s="670"/>
      <c r="E74" s="344"/>
      <c r="F74" s="52">
        <v>0</v>
      </c>
      <c r="G74" s="89">
        <f t="shared" si="4"/>
        <v>0</v>
      </c>
    </row>
    <row r="75" spans="2:7" ht="0.75" customHeight="1">
      <c r="B75" s="13"/>
      <c r="C75" s="321"/>
      <c r="D75" s="321"/>
      <c r="E75" s="338"/>
      <c r="F75" s="39">
        <v>0</v>
      </c>
      <c r="G75" s="61">
        <f t="shared" si="4"/>
        <v>0</v>
      </c>
    </row>
    <row r="76" spans="1:7" ht="22.5" customHeight="1">
      <c r="A76" s="621" t="s">
        <v>105</v>
      </c>
      <c r="B76" s="620" t="s">
        <v>518</v>
      </c>
      <c r="C76" s="322"/>
      <c r="D76" s="322"/>
      <c r="E76" s="339"/>
      <c r="F76" s="63" t="e">
        <f>D76/C76*100</f>
        <v>#DIV/0!</v>
      </c>
      <c r="G76" s="60">
        <f>D76-C76</f>
        <v>0</v>
      </c>
    </row>
    <row r="77" spans="1:7" ht="12" customHeight="1">
      <c r="A77" s="27" t="s">
        <v>226</v>
      </c>
      <c r="B77" s="58" t="s">
        <v>227</v>
      </c>
      <c r="C77" s="328"/>
      <c r="D77" s="674"/>
      <c r="E77" s="337"/>
      <c r="F77" s="52">
        <v>0</v>
      </c>
      <c r="G77" s="89">
        <f t="shared" si="4"/>
        <v>0</v>
      </c>
    </row>
    <row r="78" spans="1:7" ht="12">
      <c r="A78" s="27" t="s">
        <v>107</v>
      </c>
      <c r="B78" s="27" t="s">
        <v>519</v>
      </c>
      <c r="C78" s="322">
        <v>30</v>
      </c>
      <c r="D78" s="322">
        <v>0</v>
      </c>
      <c r="E78" s="339"/>
      <c r="F78" s="52">
        <f aca="true" t="shared" si="5" ref="F78:F124">D78/C78*100</f>
        <v>0</v>
      </c>
      <c r="G78" s="89">
        <f t="shared" si="4"/>
        <v>-30</v>
      </c>
    </row>
    <row r="79" spans="1:7" ht="15.75" customHeight="1">
      <c r="A79" s="27" t="s">
        <v>110</v>
      </c>
      <c r="B79" s="27" t="s">
        <v>111</v>
      </c>
      <c r="C79" s="322">
        <v>95</v>
      </c>
      <c r="D79" s="674">
        <v>8</v>
      </c>
      <c r="E79" s="337">
        <v>16.98</v>
      </c>
      <c r="F79" s="52">
        <f t="shared" si="5"/>
        <v>8.421052631578947</v>
      </c>
      <c r="G79" s="89">
        <f t="shared" si="4"/>
        <v>-87</v>
      </c>
    </row>
    <row r="80" spans="1:7" ht="12.75" customHeight="1">
      <c r="A80" s="27" t="s">
        <v>112</v>
      </c>
      <c r="B80" s="27" t="s">
        <v>225</v>
      </c>
      <c r="C80" s="322"/>
      <c r="D80" s="670"/>
      <c r="E80" s="344"/>
      <c r="F80" s="52">
        <v>0</v>
      </c>
      <c r="G80" s="89">
        <f t="shared" si="4"/>
        <v>0</v>
      </c>
    </row>
    <row r="81" spans="1:7" ht="24">
      <c r="A81" s="621" t="s">
        <v>113</v>
      </c>
      <c r="B81" s="620" t="s">
        <v>520</v>
      </c>
      <c r="C81" s="322"/>
      <c r="D81" s="322">
        <v>2.5</v>
      </c>
      <c r="E81" s="339"/>
      <c r="F81" s="52" t="e">
        <f t="shared" si="5"/>
        <v>#DIV/0!</v>
      </c>
      <c r="G81" s="89">
        <f t="shared" si="4"/>
        <v>2.5</v>
      </c>
    </row>
    <row r="82" spans="3:7" ht="12.75" customHeight="1" hidden="1">
      <c r="C82" s="421"/>
      <c r="F82" s="52" t="e">
        <f t="shared" si="5"/>
        <v>#DIV/0!</v>
      </c>
      <c r="G82" s="89">
        <f t="shared" si="4"/>
        <v>0</v>
      </c>
    </row>
    <row r="83" spans="3:7" ht="12.75" customHeight="1" hidden="1">
      <c r="C83" s="421"/>
      <c r="F83" s="52" t="e">
        <f t="shared" si="5"/>
        <v>#DIV/0!</v>
      </c>
      <c r="G83" s="89">
        <f t="shared" si="4"/>
        <v>0</v>
      </c>
    </row>
    <row r="84" spans="3:7" ht="12.75" customHeight="1" hidden="1">
      <c r="C84" s="421"/>
      <c r="F84" s="52" t="e">
        <f t="shared" si="5"/>
        <v>#DIV/0!</v>
      </c>
      <c r="G84" s="89">
        <f t="shared" si="4"/>
        <v>0</v>
      </c>
    </row>
    <row r="85" spans="1:7" ht="15.75" customHeight="1">
      <c r="A85" s="48" t="s">
        <v>115</v>
      </c>
      <c r="B85" s="48" t="s">
        <v>403</v>
      </c>
      <c r="C85" s="674"/>
      <c r="D85" s="674">
        <v>3</v>
      </c>
      <c r="E85" s="456"/>
      <c r="F85" s="52">
        <v>0</v>
      </c>
      <c r="G85" s="89">
        <f t="shared" si="4"/>
        <v>3</v>
      </c>
    </row>
    <row r="86" spans="1:7" ht="12.75" customHeight="1" hidden="1">
      <c r="A86" s="13"/>
      <c r="B86" s="13" t="s">
        <v>117</v>
      </c>
      <c r="C86" s="326"/>
      <c r="D86" s="676"/>
      <c r="E86" s="362"/>
      <c r="F86" s="52" t="e">
        <f t="shared" si="5"/>
        <v>#DIV/0!</v>
      </c>
      <c r="G86" s="89">
        <f t="shared" si="4"/>
        <v>0</v>
      </c>
    </row>
    <row r="87" spans="1:7" ht="27.75" customHeight="1">
      <c r="A87" s="541" t="s">
        <v>312</v>
      </c>
      <c r="B87" s="54" t="s">
        <v>582</v>
      </c>
      <c r="C87" s="328">
        <v>30</v>
      </c>
      <c r="D87" s="674"/>
      <c r="E87" s="337"/>
      <c r="F87" s="52">
        <f t="shared" si="5"/>
        <v>0</v>
      </c>
      <c r="G87" s="89">
        <f t="shared" si="4"/>
        <v>-30</v>
      </c>
    </row>
    <row r="88" spans="1:7" ht="24" customHeight="1">
      <c r="A88" s="541" t="s">
        <v>305</v>
      </c>
      <c r="B88" s="166" t="s">
        <v>307</v>
      </c>
      <c r="C88" s="674"/>
      <c r="D88" s="674"/>
      <c r="E88" s="337"/>
      <c r="F88" s="52" t="e">
        <f t="shared" si="5"/>
        <v>#DIV/0!</v>
      </c>
      <c r="G88" s="89">
        <f t="shared" si="4"/>
        <v>0</v>
      </c>
    </row>
    <row r="89" spans="1:7" ht="23.25" customHeight="1">
      <c r="A89" s="541" t="s">
        <v>306</v>
      </c>
      <c r="B89" s="167" t="s">
        <v>308</v>
      </c>
      <c r="C89" s="674">
        <v>70</v>
      </c>
      <c r="D89" s="673">
        <v>7.08</v>
      </c>
      <c r="E89" s="348">
        <v>11.64</v>
      </c>
      <c r="F89" s="52">
        <f t="shared" si="5"/>
        <v>10.114285714285714</v>
      </c>
      <c r="G89" s="89">
        <f t="shared" si="4"/>
        <v>-62.92</v>
      </c>
    </row>
    <row r="90" spans="1:7" ht="12">
      <c r="A90" s="34" t="s">
        <v>118</v>
      </c>
      <c r="B90" s="34" t="s">
        <v>119</v>
      </c>
      <c r="C90" s="671">
        <v>603</v>
      </c>
      <c r="D90" s="671">
        <v>67.18988</v>
      </c>
      <c r="E90" s="349">
        <v>100.01638</v>
      </c>
      <c r="F90" s="52">
        <f t="shared" si="5"/>
        <v>11.14260033167496</v>
      </c>
      <c r="G90" s="89">
        <f t="shared" si="4"/>
        <v>-535.81012</v>
      </c>
    </row>
    <row r="91" spans="1:7" ht="12.75" customHeight="1">
      <c r="A91" s="621" t="s">
        <v>325</v>
      </c>
      <c r="B91" s="27" t="s">
        <v>521</v>
      </c>
      <c r="C91" s="322"/>
      <c r="D91" s="322"/>
      <c r="E91" s="339"/>
      <c r="F91" s="39">
        <v>0</v>
      </c>
      <c r="G91" s="89">
        <f t="shared" si="4"/>
        <v>0</v>
      </c>
    </row>
    <row r="92" spans="1:7" ht="26.25" customHeight="1" thickBot="1">
      <c r="A92" s="621" t="s">
        <v>123</v>
      </c>
      <c r="B92" s="620" t="s">
        <v>522</v>
      </c>
      <c r="C92" s="322"/>
      <c r="D92" s="322"/>
      <c r="E92" s="339"/>
      <c r="F92" s="39">
        <v>0</v>
      </c>
      <c r="G92" s="89">
        <f t="shared" si="4"/>
        <v>0</v>
      </c>
    </row>
    <row r="93" spans="1:7" ht="12.75" thickBot="1">
      <c r="A93" s="72" t="s">
        <v>125</v>
      </c>
      <c r="B93" s="302" t="s">
        <v>126</v>
      </c>
      <c r="C93" s="305">
        <f>C96+C97</f>
        <v>273.97</v>
      </c>
      <c r="D93" s="305">
        <f>D96+D97+D95+D94</f>
        <v>56.76841</v>
      </c>
      <c r="E93" s="305">
        <f>E96+E97+E94+E95</f>
        <v>126.66908</v>
      </c>
      <c r="F93" s="97">
        <f t="shared" si="5"/>
        <v>20.720666496331713</v>
      </c>
      <c r="G93" s="99">
        <f t="shared" si="4"/>
        <v>-217.20159</v>
      </c>
    </row>
    <row r="94" spans="1:7" ht="12">
      <c r="A94" s="34" t="s">
        <v>127</v>
      </c>
      <c r="B94" s="34" t="s">
        <v>128</v>
      </c>
      <c r="C94" s="321"/>
      <c r="D94" s="326">
        <v>2.10499</v>
      </c>
      <c r="E94" s="341">
        <v>-9.14332</v>
      </c>
      <c r="F94" s="545">
        <v>0</v>
      </c>
      <c r="G94" s="508">
        <f t="shared" si="4"/>
        <v>2.10499</v>
      </c>
    </row>
    <row r="95" spans="1:7" ht="12">
      <c r="A95" s="27" t="s">
        <v>309</v>
      </c>
      <c r="B95" s="58" t="s">
        <v>128</v>
      </c>
      <c r="C95" s="328"/>
      <c r="D95" s="328"/>
      <c r="E95" s="342">
        <v>1.887</v>
      </c>
      <c r="F95" s="52">
        <v>0</v>
      </c>
      <c r="G95" s="89">
        <f t="shared" si="4"/>
        <v>0</v>
      </c>
    </row>
    <row r="96" spans="1:7" ht="12">
      <c r="A96" s="27" t="s">
        <v>280</v>
      </c>
      <c r="B96" s="58" t="s">
        <v>129</v>
      </c>
      <c r="C96" s="328"/>
      <c r="D96" s="674"/>
      <c r="E96" s="337"/>
      <c r="F96" s="52" t="e">
        <f t="shared" si="5"/>
        <v>#DIV/0!</v>
      </c>
      <c r="G96" s="89">
        <f t="shared" si="4"/>
        <v>0</v>
      </c>
    </row>
    <row r="97" spans="1:7" ht="12.75" customHeight="1" thickBot="1">
      <c r="A97" s="27" t="s">
        <v>319</v>
      </c>
      <c r="B97" s="27" t="s">
        <v>126</v>
      </c>
      <c r="C97" s="322">
        <v>273.97</v>
      </c>
      <c r="D97" s="670">
        <v>54.66342</v>
      </c>
      <c r="E97" s="344">
        <v>133.9254</v>
      </c>
      <c r="F97" s="531">
        <f t="shared" si="5"/>
        <v>19.95233784720955</v>
      </c>
      <c r="G97" s="546">
        <f>D97-C97</f>
        <v>-219.30658000000003</v>
      </c>
    </row>
    <row r="98" spans="1:7" ht="11.25" customHeight="1" thickBot="1">
      <c r="A98" s="72" t="s">
        <v>134</v>
      </c>
      <c r="B98" s="367" t="s">
        <v>135</v>
      </c>
      <c r="C98" s="246">
        <f>C99+C174+C172+C171+C170</f>
        <v>345120.87899999996</v>
      </c>
      <c r="D98" s="246">
        <f>D99+D174+D172+D171</f>
        <v>53108.36425</v>
      </c>
      <c r="E98" s="246">
        <f>E99+E174+E172+E171+E170</f>
        <v>54154.17278</v>
      </c>
      <c r="F98" s="73">
        <f t="shared" si="5"/>
        <v>15.388337096232304</v>
      </c>
      <c r="G98" s="20">
        <f t="shared" si="4"/>
        <v>-292012.51475</v>
      </c>
    </row>
    <row r="99" spans="1:7" ht="11.25" customHeight="1" thickBot="1">
      <c r="A99" s="368" t="s">
        <v>232</v>
      </c>
      <c r="B99" s="177" t="s">
        <v>233</v>
      </c>
      <c r="C99" s="369">
        <f>C100+C103+C122+C151</f>
        <v>344810.1</v>
      </c>
      <c r="D99" s="369">
        <f>D100+D103+D122+D151</f>
        <v>53108.36425</v>
      </c>
      <c r="E99" s="369">
        <f>E100+E103+E122+E151</f>
        <v>54145.9914</v>
      </c>
      <c r="F99" s="73">
        <f t="shared" si="5"/>
        <v>15.402206678400661</v>
      </c>
      <c r="G99" s="20">
        <f t="shared" si="4"/>
        <v>-291701.73575</v>
      </c>
    </row>
    <row r="100" spans="1:7" ht="11.25" customHeight="1" thickBot="1">
      <c r="A100" s="72" t="s">
        <v>577</v>
      </c>
      <c r="B100" s="367" t="s">
        <v>137</v>
      </c>
      <c r="C100" s="246">
        <f>C101+C102</f>
        <v>141422.6</v>
      </c>
      <c r="D100" s="246">
        <f>D101+D102</f>
        <v>26843</v>
      </c>
      <c r="E100" s="246">
        <f>E101+E102</f>
        <v>28180</v>
      </c>
      <c r="F100" s="73">
        <f t="shared" si="5"/>
        <v>18.980700397249095</v>
      </c>
      <c r="G100" s="20">
        <f t="shared" si="4"/>
        <v>-114579.6</v>
      </c>
    </row>
    <row r="101" spans="1:7" ht="11.25" customHeight="1">
      <c r="A101" s="13" t="s">
        <v>576</v>
      </c>
      <c r="B101" s="556" t="s">
        <v>139</v>
      </c>
      <c r="C101" s="552">
        <v>140004</v>
      </c>
      <c r="D101" s="551">
        <v>26843</v>
      </c>
      <c r="E101" s="350">
        <v>28180</v>
      </c>
      <c r="F101" s="545">
        <f t="shared" si="5"/>
        <v>19.173023627896345</v>
      </c>
      <c r="G101" s="508">
        <f t="shared" si="4"/>
        <v>-113161</v>
      </c>
    </row>
    <row r="102" spans="1:7" ht="11.25" customHeight="1" thickBot="1">
      <c r="A102" s="373" t="s">
        <v>575</v>
      </c>
      <c r="B102" s="557" t="s">
        <v>219</v>
      </c>
      <c r="C102" s="553">
        <v>1418.6</v>
      </c>
      <c r="D102" s="550"/>
      <c r="E102" s="549"/>
      <c r="F102" s="531">
        <f t="shared" si="5"/>
        <v>0</v>
      </c>
      <c r="G102" s="546">
        <f t="shared" si="4"/>
        <v>-1418.6</v>
      </c>
    </row>
    <row r="103" spans="1:7" ht="11.25" customHeight="1" thickBot="1">
      <c r="A103" s="72" t="s">
        <v>574</v>
      </c>
      <c r="B103" s="367" t="s">
        <v>141</v>
      </c>
      <c r="C103" s="246">
        <f>C106+C109+C114+C105+C104+C110+C111+C112+C113</f>
        <v>28312.200000000004</v>
      </c>
      <c r="D103" s="246">
        <f>D106+D109+D114+D105+D104+D110+D111+D112</f>
        <v>387.4</v>
      </c>
      <c r="E103" s="246">
        <f>E106+E109+E114+E105+E104+E110+E111+E112+E107+E108</f>
        <v>1068.44</v>
      </c>
      <c r="F103" s="73">
        <f t="shared" si="5"/>
        <v>1.3683147194495655</v>
      </c>
      <c r="G103" s="20">
        <f t="shared" si="4"/>
        <v>-27924.800000000003</v>
      </c>
    </row>
    <row r="104" spans="1:7" ht="11.25" customHeight="1">
      <c r="A104" s="13" t="s">
        <v>573</v>
      </c>
      <c r="B104" s="556" t="s">
        <v>423</v>
      </c>
      <c r="C104" s="565">
        <v>2508.4</v>
      </c>
      <c r="D104" s="551"/>
      <c r="E104" s="561"/>
      <c r="F104" s="545">
        <f t="shared" si="5"/>
        <v>0</v>
      </c>
      <c r="G104" s="508">
        <f t="shared" si="4"/>
        <v>-2508.4</v>
      </c>
    </row>
    <row r="105" spans="1:7" ht="11.25" customHeight="1">
      <c r="A105" s="58" t="s">
        <v>572</v>
      </c>
      <c r="B105" s="53" t="s">
        <v>143</v>
      </c>
      <c r="C105" s="566"/>
      <c r="D105" s="674"/>
      <c r="E105" s="348"/>
      <c r="F105" s="52">
        <v>0</v>
      </c>
      <c r="G105" s="89">
        <f t="shared" si="4"/>
        <v>0</v>
      </c>
    </row>
    <row r="106" spans="1:7" s="9" customFormat="1" ht="11.25" customHeight="1">
      <c r="A106" s="13" t="s">
        <v>571</v>
      </c>
      <c r="B106" s="130" t="s">
        <v>145</v>
      </c>
      <c r="C106" s="567"/>
      <c r="D106" s="671"/>
      <c r="E106" s="462"/>
      <c r="F106" s="52">
        <v>0</v>
      </c>
      <c r="G106" s="56">
        <f t="shared" si="4"/>
        <v>0</v>
      </c>
    </row>
    <row r="107" spans="1:7" s="9" customFormat="1" ht="11.25" customHeight="1">
      <c r="A107" s="379" t="s">
        <v>570</v>
      </c>
      <c r="B107" s="53" t="s">
        <v>425</v>
      </c>
      <c r="C107" s="568"/>
      <c r="D107" s="670"/>
      <c r="E107" s="337"/>
      <c r="F107" s="52">
        <v>0</v>
      </c>
      <c r="G107" s="56">
        <f t="shared" si="4"/>
        <v>0</v>
      </c>
    </row>
    <row r="108" spans="1:7" s="9" customFormat="1" ht="11.25" customHeight="1">
      <c r="A108" s="379" t="s">
        <v>570</v>
      </c>
      <c r="B108" s="53" t="s">
        <v>473</v>
      </c>
      <c r="C108" s="568"/>
      <c r="D108" s="670"/>
      <c r="E108" s="562"/>
      <c r="F108" s="52">
        <v>0</v>
      </c>
      <c r="G108" s="56">
        <f t="shared" si="4"/>
        <v>0</v>
      </c>
    </row>
    <row r="109" spans="1:7" s="9" customFormat="1" ht="11.25" customHeight="1">
      <c r="A109" s="379" t="s">
        <v>569</v>
      </c>
      <c r="B109" s="53" t="s">
        <v>153</v>
      </c>
      <c r="C109" s="568">
        <v>3268.9</v>
      </c>
      <c r="D109" s="670"/>
      <c r="E109" s="562"/>
      <c r="F109" s="52">
        <f t="shared" si="5"/>
        <v>0</v>
      </c>
      <c r="G109" s="56">
        <f t="shared" si="4"/>
        <v>-3268.9</v>
      </c>
    </row>
    <row r="110" spans="1:7" s="9" customFormat="1" ht="11.25" customHeight="1">
      <c r="A110" s="379" t="s">
        <v>568</v>
      </c>
      <c r="B110" s="53" t="s">
        <v>475</v>
      </c>
      <c r="C110" s="566"/>
      <c r="D110" s="674"/>
      <c r="E110" s="563"/>
      <c r="F110" s="52" t="e">
        <f t="shared" si="5"/>
        <v>#DIV/0!</v>
      </c>
      <c r="G110" s="56">
        <f t="shared" si="4"/>
        <v>0</v>
      </c>
    </row>
    <row r="111" spans="1:7" s="9" customFormat="1" ht="11.25" customHeight="1">
      <c r="A111" s="379" t="s">
        <v>567</v>
      </c>
      <c r="B111" s="53" t="s">
        <v>478</v>
      </c>
      <c r="C111" s="567"/>
      <c r="D111" s="671"/>
      <c r="E111" s="564"/>
      <c r="F111" s="52" t="e">
        <f t="shared" si="5"/>
        <v>#DIV/0!</v>
      </c>
      <c r="G111" s="56">
        <f t="shared" si="4"/>
        <v>0</v>
      </c>
    </row>
    <row r="112" spans="1:7" s="9" customFormat="1" ht="11.25" customHeight="1">
      <c r="A112" s="379" t="s">
        <v>566</v>
      </c>
      <c r="B112" s="193" t="s">
        <v>493</v>
      </c>
      <c r="C112" s="624"/>
      <c r="D112" s="319"/>
      <c r="E112" s="392"/>
      <c r="F112" s="63" t="e">
        <f>D112/C112*100</f>
        <v>#DIV/0!</v>
      </c>
      <c r="G112" s="60">
        <f>D112-C112</f>
        <v>0</v>
      </c>
    </row>
    <row r="113" spans="1:7" s="9" customFormat="1" ht="24.75" customHeight="1" thickBot="1">
      <c r="A113" s="668" t="s">
        <v>583</v>
      </c>
      <c r="B113" s="557" t="s">
        <v>584</v>
      </c>
      <c r="C113" s="627">
        <v>9248</v>
      </c>
      <c r="D113" s="550"/>
      <c r="E113" s="667"/>
      <c r="F113" s="509"/>
      <c r="G113" s="510"/>
    </row>
    <row r="114" spans="1:7" ht="11.25" customHeight="1" thickBot="1">
      <c r="A114" s="137" t="s">
        <v>564</v>
      </c>
      <c r="B114" s="367" t="s">
        <v>152</v>
      </c>
      <c r="C114" s="246">
        <f>C115+C116+C117+C118+C119+C120</f>
        <v>13286.900000000001</v>
      </c>
      <c r="D114" s="246">
        <f>D115+D116+D117+D118</f>
        <v>387.4</v>
      </c>
      <c r="E114" s="246">
        <f>E115+E116+E117+E118+E119</f>
        <v>1068.44</v>
      </c>
      <c r="F114" s="73">
        <f t="shared" si="5"/>
        <v>2.9156537642339444</v>
      </c>
      <c r="G114" s="20">
        <f t="shared" si="4"/>
        <v>-12899.500000000002</v>
      </c>
    </row>
    <row r="115" spans="1:7" ht="11.25" customHeight="1">
      <c r="A115" s="34" t="s">
        <v>564</v>
      </c>
      <c r="B115" s="556" t="s">
        <v>496</v>
      </c>
      <c r="C115" s="574">
        <v>959.3</v>
      </c>
      <c r="D115" s="575"/>
      <c r="E115" s="350"/>
      <c r="F115" s="545">
        <f t="shared" si="5"/>
        <v>0</v>
      </c>
      <c r="G115" s="508">
        <f t="shared" si="4"/>
        <v>-959.3</v>
      </c>
    </row>
    <row r="116" spans="1:7" ht="24.75" customHeight="1">
      <c r="A116" s="621" t="s">
        <v>564</v>
      </c>
      <c r="B116" s="143" t="s">
        <v>428</v>
      </c>
      <c r="C116" s="670">
        <v>2182.3</v>
      </c>
      <c r="D116" s="575">
        <v>387.4</v>
      </c>
      <c r="E116" s="344">
        <v>448</v>
      </c>
      <c r="F116" s="52">
        <f t="shared" si="5"/>
        <v>17.751913119186177</v>
      </c>
      <c r="G116" s="56">
        <f t="shared" si="4"/>
        <v>-1794.9</v>
      </c>
    </row>
    <row r="117" spans="1:7" ht="12.75" customHeight="1">
      <c r="A117" s="27" t="s">
        <v>564</v>
      </c>
      <c r="B117" s="143" t="s">
        <v>419</v>
      </c>
      <c r="C117" s="674">
        <v>1322.5</v>
      </c>
      <c r="D117" s="575"/>
      <c r="E117" s="576"/>
      <c r="F117" s="52">
        <f t="shared" si="5"/>
        <v>0</v>
      </c>
      <c r="G117" s="56">
        <f t="shared" si="4"/>
        <v>-1322.5</v>
      </c>
    </row>
    <row r="118" spans="1:7" ht="12" customHeight="1">
      <c r="A118" s="27" t="s">
        <v>564</v>
      </c>
      <c r="B118" s="49" t="s">
        <v>483</v>
      </c>
      <c r="C118" s="670"/>
      <c r="D118" s="322"/>
      <c r="E118" s="577">
        <v>620.44</v>
      </c>
      <c r="F118" s="52" t="e">
        <f t="shared" si="5"/>
        <v>#DIV/0!</v>
      </c>
      <c r="G118" s="56">
        <f t="shared" si="4"/>
        <v>0</v>
      </c>
    </row>
    <row r="119" spans="1:7" ht="21.75" customHeight="1">
      <c r="A119" s="619" t="s">
        <v>565</v>
      </c>
      <c r="B119" s="454" t="s">
        <v>480</v>
      </c>
      <c r="C119" s="670">
        <v>4662.8</v>
      </c>
      <c r="D119" s="670"/>
      <c r="E119" s="344"/>
      <c r="F119" s="52"/>
      <c r="G119" s="56">
        <f t="shared" si="4"/>
        <v>-4662.8</v>
      </c>
    </row>
    <row r="120" spans="1:7" ht="23.25" customHeight="1">
      <c r="A120" s="48" t="s">
        <v>564</v>
      </c>
      <c r="B120" s="450" t="s">
        <v>585</v>
      </c>
      <c r="C120" s="674">
        <v>4160</v>
      </c>
      <c r="D120" s="674"/>
      <c r="E120" s="337"/>
      <c r="F120" s="52"/>
      <c r="G120" s="56">
        <f t="shared" si="4"/>
        <v>-4160</v>
      </c>
    </row>
    <row r="121" spans="1:7" ht="14.25" customHeight="1" thickBot="1">
      <c r="A121" s="91" t="s">
        <v>564</v>
      </c>
      <c r="B121" s="143" t="s">
        <v>408</v>
      </c>
      <c r="C121" s="670"/>
      <c r="D121" s="670"/>
      <c r="E121" s="366"/>
      <c r="F121" s="531"/>
      <c r="G121" s="546">
        <f t="shared" si="4"/>
        <v>0</v>
      </c>
    </row>
    <row r="122" spans="1:7" ht="11.25" customHeight="1" thickBot="1">
      <c r="A122" s="72" t="s">
        <v>563</v>
      </c>
      <c r="B122" s="367" t="s">
        <v>158</v>
      </c>
      <c r="C122" s="246">
        <f>C123+C140+C142+C143+C144+C145+C146+C147+C149+C148+C141</f>
        <v>175075.3</v>
      </c>
      <c r="D122" s="246">
        <f>D123+D140+D142+D143+D144+D145+D146+D147+D149+D148+D141</f>
        <v>25877.964249999997</v>
      </c>
      <c r="E122" s="246">
        <f>E123+E140+E142+E143+E144+E145+E146+E147+E149+E148+E141</f>
        <v>24897.5514</v>
      </c>
      <c r="F122" s="73">
        <f t="shared" si="5"/>
        <v>14.781048069030867</v>
      </c>
      <c r="G122" s="20">
        <f t="shared" si="4"/>
        <v>-149197.33575</v>
      </c>
    </row>
    <row r="123" spans="1:7" ht="11.25" customHeight="1" thickBot="1">
      <c r="A123" s="72" t="s">
        <v>562</v>
      </c>
      <c r="B123" s="367" t="s">
        <v>430</v>
      </c>
      <c r="C123" s="331">
        <f>C126+C127+C132+C135+C134+C125+C124+C133+C128+C136+C137+C130+C131+C138+C139</f>
        <v>132062.8</v>
      </c>
      <c r="D123" s="331">
        <f>D126+D127+D132+D135+D134+D125+D124+D133+D128+D136+D137+D130+D131+D138+D139</f>
        <v>20500.733</v>
      </c>
      <c r="E123" s="331">
        <f>E126+E127+E132+E135+E134+E125+E124+E133+E128+E136+E137+E130+E131+E138+E139</f>
        <v>19958.6828</v>
      </c>
      <c r="F123" s="73">
        <f t="shared" si="5"/>
        <v>15.523472923487919</v>
      </c>
      <c r="G123" s="20">
        <f t="shared" si="4"/>
        <v>-111562.06699999998</v>
      </c>
    </row>
    <row r="124" spans="1:7" ht="25.5" customHeight="1">
      <c r="A124" s="622" t="s">
        <v>561</v>
      </c>
      <c r="B124" s="516" t="s">
        <v>212</v>
      </c>
      <c r="C124" s="582">
        <v>1442</v>
      </c>
      <c r="D124" s="548"/>
      <c r="E124" s="350"/>
      <c r="F124" s="545">
        <f t="shared" si="5"/>
        <v>0</v>
      </c>
      <c r="G124" s="508">
        <f t="shared" si="4"/>
        <v>-1442</v>
      </c>
    </row>
    <row r="125" spans="1:7" ht="11.25" customHeight="1">
      <c r="A125" s="13" t="s">
        <v>561</v>
      </c>
      <c r="B125" s="174" t="s">
        <v>224</v>
      </c>
      <c r="C125" s="583">
        <v>18.2</v>
      </c>
      <c r="D125" s="548"/>
      <c r="E125" s="349"/>
      <c r="F125" s="52">
        <v>0</v>
      </c>
      <c r="G125" s="56">
        <f t="shared" si="4"/>
        <v>-18.2</v>
      </c>
    </row>
    <row r="126" spans="1:7" ht="11.25" customHeight="1">
      <c r="A126" s="13" t="s">
        <v>561</v>
      </c>
      <c r="B126" s="174" t="s">
        <v>432</v>
      </c>
      <c r="C126" s="583"/>
      <c r="D126" s="548"/>
      <c r="E126" s="349"/>
      <c r="F126" s="52">
        <v>0</v>
      </c>
      <c r="G126" s="56">
        <f t="shared" si="4"/>
        <v>0</v>
      </c>
    </row>
    <row r="127" spans="1:7" ht="11.25" customHeight="1">
      <c r="A127" s="13" t="s">
        <v>561</v>
      </c>
      <c r="B127" s="53" t="s">
        <v>433</v>
      </c>
      <c r="C127" s="675">
        <v>95816.9</v>
      </c>
      <c r="D127" s="493">
        <v>15954</v>
      </c>
      <c r="E127" s="337">
        <v>14946</v>
      </c>
      <c r="F127" s="52">
        <v>0</v>
      </c>
      <c r="G127" s="56">
        <f t="shared" si="4"/>
        <v>-79862.9</v>
      </c>
    </row>
    <row r="128" spans="1:7" ht="10.5" customHeight="1">
      <c r="A128" s="13" t="s">
        <v>561</v>
      </c>
      <c r="B128" s="53" t="s">
        <v>370</v>
      </c>
      <c r="C128" s="675">
        <v>15571.9</v>
      </c>
      <c r="D128" s="493">
        <v>2592</v>
      </c>
      <c r="E128" s="337">
        <v>2566</v>
      </c>
      <c r="F128" s="52">
        <v>0</v>
      </c>
      <c r="G128" s="56">
        <f t="shared" si="4"/>
        <v>-12979.9</v>
      </c>
    </row>
    <row r="129" spans="2:7" ht="12.75" customHeight="1" hidden="1">
      <c r="B129" s="104"/>
      <c r="C129" s="584"/>
      <c r="D129" s="421"/>
      <c r="E129" s="343"/>
      <c r="F129" s="90">
        <v>0</v>
      </c>
      <c r="G129" s="587">
        <f t="shared" si="4"/>
        <v>0</v>
      </c>
    </row>
    <row r="130" spans="1:7" ht="11.25" customHeight="1">
      <c r="A130" s="13" t="s">
        <v>561</v>
      </c>
      <c r="B130" s="53" t="s">
        <v>410</v>
      </c>
      <c r="C130" s="675">
        <v>543.2</v>
      </c>
      <c r="D130" s="493"/>
      <c r="E130" s="337"/>
      <c r="F130" s="55">
        <v>0</v>
      </c>
      <c r="G130" s="56">
        <f t="shared" si="4"/>
        <v>-543.2</v>
      </c>
    </row>
    <row r="131" spans="1:7" ht="12.75" customHeight="1">
      <c r="A131" s="13" t="s">
        <v>561</v>
      </c>
      <c r="B131" s="49" t="s">
        <v>434</v>
      </c>
      <c r="C131" s="675">
        <v>150.5</v>
      </c>
      <c r="D131" s="493"/>
      <c r="E131" s="337"/>
      <c r="F131" s="52">
        <v>0</v>
      </c>
      <c r="G131" s="56">
        <f t="shared" si="4"/>
        <v>-150.5</v>
      </c>
    </row>
    <row r="132" spans="1:7" ht="11.25" customHeight="1">
      <c r="A132" s="13" t="s">
        <v>561</v>
      </c>
      <c r="B132" s="53" t="s">
        <v>173</v>
      </c>
      <c r="C132" s="675"/>
      <c r="D132" s="493"/>
      <c r="E132" s="585"/>
      <c r="F132" s="52">
        <v>0</v>
      </c>
      <c r="G132" s="56">
        <f aca="true" t="shared" si="6" ref="G132:G175">D132-C132</f>
        <v>0</v>
      </c>
    </row>
    <row r="133" spans="1:7" ht="11.25" customHeight="1">
      <c r="A133" s="13" t="s">
        <v>561</v>
      </c>
      <c r="B133" s="53" t="s">
        <v>292</v>
      </c>
      <c r="C133" s="675"/>
      <c r="D133" s="493"/>
      <c r="E133" s="585"/>
      <c r="F133" s="52">
        <v>0</v>
      </c>
      <c r="G133" s="56">
        <f t="shared" si="6"/>
        <v>0</v>
      </c>
    </row>
    <row r="134" spans="1:7" ht="11.25" customHeight="1">
      <c r="A134" s="13" t="s">
        <v>561</v>
      </c>
      <c r="B134" s="53" t="s">
        <v>174</v>
      </c>
      <c r="C134" s="675"/>
      <c r="D134" s="493"/>
      <c r="E134" s="337"/>
      <c r="F134" s="52">
        <v>0</v>
      </c>
      <c r="G134" s="56">
        <f t="shared" si="6"/>
        <v>0</v>
      </c>
    </row>
    <row r="135" spans="1:7" ht="11.25" customHeight="1">
      <c r="A135" s="13" t="s">
        <v>561</v>
      </c>
      <c r="B135" s="53" t="s">
        <v>435</v>
      </c>
      <c r="C135" s="675"/>
      <c r="D135" s="493"/>
      <c r="E135" s="585"/>
      <c r="F135" s="52">
        <v>0</v>
      </c>
      <c r="G135" s="56">
        <f t="shared" si="6"/>
        <v>0</v>
      </c>
    </row>
    <row r="136" spans="1:7" ht="36.75" customHeight="1">
      <c r="A136" s="622" t="s">
        <v>561</v>
      </c>
      <c r="B136" s="49" t="s">
        <v>588</v>
      </c>
      <c r="C136" s="513">
        <v>3289.3</v>
      </c>
      <c r="D136" s="575"/>
      <c r="E136" s="458"/>
      <c r="F136" s="52">
        <v>0</v>
      </c>
      <c r="G136" s="56">
        <f t="shared" si="6"/>
        <v>-3289.3</v>
      </c>
    </row>
    <row r="137" spans="1:7" ht="24" customHeight="1">
      <c r="A137" s="622" t="s">
        <v>561</v>
      </c>
      <c r="B137" s="174" t="s">
        <v>437</v>
      </c>
      <c r="C137" s="513"/>
      <c r="D137" s="575"/>
      <c r="E137" s="586"/>
      <c r="F137" s="52">
        <v>0</v>
      </c>
      <c r="G137" s="56">
        <f t="shared" si="6"/>
        <v>0</v>
      </c>
    </row>
    <row r="138" spans="1:7" ht="15" customHeight="1">
      <c r="A138" s="13" t="s">
        <v>561</v>
      </c>
      <c r="B138" s="53" t="s">
        <v>402</v>
      </c>
      <c r="C138" s="513">
        <v>12629.4</v>
      </c>
      <c r="D138" s="575">
        <v>1954.733</v>
      </c>
      <c r="E138" s="344">
        <v>2007.163</v>
      </c>
      <c r="F138" s="52">
        <v>0</v>
      </c>
      <c r="G138" s="56">
        <f t="shared" si="6"/>
        <v>-10674.667</v>
      </c>
    </row>
    <row r="139" spans="1:7" ht="40.5" customHeight="1">
      <c r="A139" s="622" t="s">
        <v>561</v>
      </c>
      <c r="B139" s="49" t="s">
        <v>587</v>
      </c>
      <c r="C139" s="513">
        <v>2601.4</v>
      </c>
      <c r="D139" s="493"/>
      <c r="E139" s="344">
        <v>439.5198</v>
      </c>
      <c r="F139" s="52">
        <v>0</v>
      </c>
      <c r="G139" s="56">
        <f t="shared" si="6"/>
        <v>-2601.4</v>
      </c>
    </row>
    <row r="140" spans="1:7" ht="12.75" customHeight="1">
      <c r="A140" s="58" t="s">
        <v>560</v>
      </c>
      <c r="B140" s="174" t="s">
        <v>439</v>
      </c>
      <c r="C140" s="513">
        <v>1453.2</v>
      </c>
      <c r="D140" s="575"/>
      <c r="E140" s="337"/>
      <c r="F140" s="52">
        <f>D140/C140*100</f>
        <v>0</v>
      </c>
      <c r="G140" s="56">
        <f t="shared" si="6"/>
        <v>-1453.2</v>
      </c>
    </row>
    <row r="141" spans="1:7" ht="36.75" customHeight="1">
      <c r="A141" s="622" t="s">
        <v>559</v>
      </c>
      <c r="B141" s="174" t="s">
        <v>586</v>
      </c>
      <c r="C141" s="513">
        <v>1252.8</v>
      </c>
      <c r="D141" s="575"/>
      <c r="E141" s="337"/>
      <c r="F141" s="52">
        <v>0</v>
      </c>
      <c r="G141" s="56">
        <f t="shared" si="6"/>
        <v>-1252.8</v>
      </c>
    </row>
    <row r="142" spans="1:7" ht="11.25" customHeight="1">
      <c r="A142" s="58" t="s">
        <v>558</v>
      </c>
      <c r="B142" s="53" t="s">
        <v>508</v>
      </c>
      <c r="C142" s="675">
        <v>1528.9</v>
      </c>
      <c r="D142" s="673">
        <v>382.225</v>
      </c>
      <c r="E142" s="349">
        <v>315.825</v>
      </c>
      <c r="F142" s="52">
        <f>D142/C142*100</f>
        <v>25</v>
      </c>
      <c r="G142" s="56">
        <f t="shared" si="6"/>
        <v>-1146.6750000000002</v>
      </c>
    </row>
    <row r="143" spans="1:7" ht="23.25" customHeight="1">
      <c r="A143" s="542" t="s">
        <v>557</v>
      </c>
      <c r="B143" s="49" t="s">
        <v>444</v>
      </c>
      <c r="C143" s="395">
        <v>442.2</v>
      </c>
      <c r="D143" s="673">
        <v>19.27295</v>
      </c>
      <c r="E143" s="337"/>
      <c r="F143" s="52">
        <f>D143/C143*100</f>
        <v>4.3584237901402085</v>
      </c>
      <c r="G143" s="56">
        <f t="shared" si="6"/>
        <v>-422.92705</v>
      </c>
    </row>
    <row r="144" spans="1:7" ht="23.25" customHeight="1">
      <c r="A144" s="542" t="s">
        <v>556</v>
      </c>
      <c r="B144" s="49" t="s">
        <v>446</v>
      </c>
      <c r="C144" s="395"/>
      <c r="D144" s="673"/>
      <c r="E144" s="337"/>
      <c r="F144" s="52">
        <v>0</v>
      </c>
      <c r="G144" s="56">
        <f t="shared" si="6"/>
        <v>0</v>
      </c>
    </row>
    <row r="145" spans="1:7" ht="23.25" customHeight="1">
      <c r="A145" s="542" t="s">
        <v>555</v>
      </c>
      <c r="B145" s="49" t="s">
        <v>448</v>
      </c>
      <c r="C145" s="395"/>
      <c r="D145" s="673"/>
      <c r="E145" s="337"/>
      <c r="F145" s="52">
        <v>0</v>
      </c>
      <c r="G145" s="56">
        <f t="shared" si="6"/>
        <v>0</v>
      </c>
    </row>
    <row r="146" spans="1:7" ht="14.25" customHeight="1">
      <c r="A146" s="58" t="s">
        <v>554</v>
      </c>
      <c r="B146" s="49" t="s">
        <v>404</v>
      </c>
      <c r="C146" s="395">
        <v>814.6</v>
      </c>
      <c r="D146" s="673">
        <v>105.93191</v>
      </c>
      <c r="E146" s="337">
        <v>141.3</v>
      </c>
      <c r="F146" s="52">
        <f>D146/C146*100</f>
        <v>13.004162779278172</v>
      </c>
      <c r="G146" s="56">
        <f t="shared" si="6"/>
        <v>-708.66809</v>
      </c>
    </row>
    <row r="147" spans="1:7" ht="11.25" customHeight="1">
      <c r="A147" s="58" t="s">
        <v>553</v>
      </c>
      <c r="B147" s="53" t="s">
        <v>451</v>
      </c>
      <c r="C147" s="675">
        <v>1233.8</v>
      </c>
      <c r="D147" s="673">
        <v>132.80139</v>
      </c>
      <c r="E147" s="337">
        <v>152.7436</v>
      </c>
      <c r="F147" s="52">
        <f>D147/C147*100</f>
        <v>10.763607553898526</v>
      </c>
      <c r="G147" s="56">
        <f t="shared" si="6"/>
        <v>-1100.9986099999999</v>
      </c>
    </row>
    <row r="148" spans="1:7" ht="24.75" customHeight="1" thickBot="1">
      <c r="A148" s="542" t="s">
        <v>552</v>
      </c>
      <c r="B148" s="143" t="s">
        <v>452</v>
      </c>
      <c r="C148" s="422"/>
      <c r="D148" s="670"/>
      <c r="E148" s="458"/>
      <c r="F148" s="52" t="e">
        <f>D148/C148*100</f>
        <v>#DIV/0!</v>
      </c>
      <c r="G148" s="56">
        <f t="shared" si="6"/>
        <v>0</v>
      </c>
    </row>
    <row r="149" spans="1:7" ht="11.25" customHeight="1" thickBot="1">
      <c r="A149" s="137" t="s">
        <v>551</v>
      </c>
      <c r="B149" s="367" t="s">
        <v>183</v>
      </c>
      <c r="C149" s="331">
        <f>C150</f>
        <v>36287</v>
      </c>
      <c r="D149" s="331">
        <f>D150</f>
        <v>4737</v>
      </c>
      <c r="E149" s="365">
        <f>E150</f>
        <v>4329</v>
      </c>
      <c r="F149" s="73">
        <f>D149/C149*100</f>
        <v>13.05426185686334</v>
      </c>
      <c r="G149" s="20">
        <f t="shared" si="6"/>
        <v>-31550</v>
      </c>
    </row>
    <row r="150" spans="1:7" ht="11.25" customHeight="1" thickBot="1">
      <c r="A150" s="593" t="s">
        <v>550</v>
      </c>
      <c r="B150" s="592" t="s">
        <v>185</v>
      </c>
      <c r="C150" s="590">
        <v>36287</v>
      </c>
      <c r="D150" s="589">
        <v>4737</v>
      </c>
      <c r="E150" s="588">
        <v>4329</v>
      </c>
      <c r="F150" s="503">
        <f>D150/C150*100</f>
        <v>13.05426185686334</v>
      </c>
      <c r="G150" s="544">
        <f t="shared" si="6"/>
        <v>-31550</v>
      </c>
    </row>
    <row r="151" spans="1:7" ht="11.25" customHeight="1" thickBot="1">
      <c r="A151" s="72" t="s">
        <v>549</v>
      </c>
      <c r="B151" s="367" t="s">
        <v>206</v>
      </c>
      <c r="C151" s="331">
        <f>C163+C164+C153+C158+C155</f>
        <v>0</v>
      </c>
      <c r="D151" s="331">
        <f>D163+D164+D153+D158+D155+D154+D157+D161+D162+D159+D160</f>
        <v>0</v>
      </c>
      <c r="E151" s="331">
        <f>E163+E164+E153+E158+E155+E154+E157+E161+E162+E159+E160</f>
        <v>0</v>
      </c>
      <c r="F151" s="98"/>
      <c r="G151" s="138">
        <f t="shared" si="6"/>
        <v>0</v>
      </c>
    </row>
    <row r="152" spans="1:7" ht="11.25" customHeight="1" thickBot="1">
      <c r="A152" s="72" t="s">
        <v>548</v>
      </c>
      <c r="B152" s="367" t="s">
        <v>206</v>
      </c>
      <c r="C152" s="331"/>
      <c r="D152" s="331">
        <f>D153+D154+D157</f>
        <v>0</v>
      </c>
      <c r="E152" s="437">
        <v>0</v>
      </c>
      <c r="F152" s="98"/>
      <c r="G152" s="138">
        <f t="shared" si="6"/>
        <v>0</v>
      </c>
    </row>
    <row r="153" spans="1:7" ht="11.25" customHeight="1">
      <c r="A153" s="13" t="s">
        <v>548</v>
      </c>
      <c r="B153" s="556" t="s">
        <v>455</v>
      </c>
      <c r="C153" s="552"/>
      <c r="D153" s="551"/>
      <c r="E153" s="350"/>
      <c r="F153" s="547"/>
      <c r="G153" s="508">
        <f t="shared" si="6"/>
        <v>0</v>
      </c>
    </row>
    <row r="154" spans="1:7" ht="11.25" customHeight="1">
      <c r="A154" s="13" t="s">
        <v>548</v>
      </c>
      <c r="B154" s="193" t="s">
        <v>456</v>
      </c>
      <c r="C154" s="675"/>
      <c r="D154" s="671"/>
      <c r="E154" s="438"/>
      <c r="F154" s="17"/>
      <c r="G154" s="89">
        <f t="shared" si="6"/>
        <v>0</v>
      </c>
    </row>
    <row r="155" spans="1:7" ht="24" customHeight="1">
      <c r="A155" s="622" t="s">
        <v>548</v>
      </c>
      <c r="B155" s="49" t="s">
        <v>457</v>
      </c>
      <c r="C155" s="675"/>
      <c r="D155" s="671"/>
      <c r="E155" s="438"/>
      <c r="F155" s="32"/>
      <c r="G155" s="89">
        <f t="shared" si="6"/>
        <v>0</v>
      </c>
    </row>
    <row r="156" spans="1:7" ht="12">
      <c r="A156" s="58" t="s">
        <v>541</v>
      </c>
      <c r="B156" s="174" t="s">
        <v>416</v>
      </c>
      <c r="C156" s="675"/>
      <c r="D156" s="674"/>
      <c r="E156" s="463"/>
      <c r="F156" s="32"/>
      <c r="G156" s="89">
        <f t="shared" si="6"/>
        <v>0</v>
      </c>
    </row>
    <row r="157" spans="1:7" ht="11.25" customHeight="1">
      <c r="A157" s="13" t="s">
        <v>547</v>
      </c>
      <c r="B157" s="53" t="s">
        <v>458</v>
      </c>
      <c r="C157" s="675"/>
      <c r="D157" s="671"/>
      <c r="E157" s="438"/>
      <c r="F157" s="32"/>
      <c r="G157" s="89">
        <f t="shared" si="6"/>
        <v>0</v>
      </c>
    </row>
    <row r="158" spans="1:7" ht="11.25" customHeight="1">
      <c r="A158" s="58" t="s">
        <v>546</v>
      </c>
      <c r="B158" s="143" t="s">
        <v>405</v>
      </c>
      <c r="C158" s="395"/>
      <c r="D158" s="671"/>
      <c r="E158" s="462"/>
      <c r="F158" s="32"/>
      <c r="G158" s="89">
        <f t="shared" si="6"/>
        <v>0</v>
      </c>
    </row>
    <row r="159" spans="1:7" ht="24" customHeight="1">
      <c r="A159" s="542" t="s">
        <v>545</v>
      </c>
      <c r="B159" s="49" t="s">
        <v>459</v>
      </c>
      <c r="C159" s="395"/>
      <c r="D159" s="674"/>
      <c r="E159" s="348"/>
      <c r="F159" s="32"/>
      <c r="G159" s="89">
        <f t="shared" si="6"/>
        <v>0</v>
      </c>
    </row>
    <row r="160" spans="1:7" ht="25.5" customHeight="1">
      <c r="A160" s="621" t="s">
        <v>544</v>
      </c>
      <c r="B160" s="49" t="s">
        <v>460</v>
      </c>
      <c r="C160" s="395"/>
      <c r="D160" s="674"/>
      <c r="E160" s="348"/>
      <c r="F160" s="32"/>
      <c r="G160" s="89">
        <f t="shared" si="6"/>
        <v>0</v>
      </c>
    </row>
    <row r="161" spans="1:7" ht="11.25" customHeight="1">
      <c r="A161" s="58" t="s">
        <v>543</v>
      </c>
      <c r="B161" s="49" t="s">
        <v>461</v>
      </c>
      <c r="C161" s="583"/>
      <c r="D161" s="671"/>
      <c r="E161" s="456"/>
      <c r="F161" s="32"/>
      <c r="G161" s="89">
        <f t="shared" si="6"/>
        <v>0</v>
      </c>
    </row>
    <row r="162" spans="1:7" ht="11.25" customHeight="1" thickBot="1">
      <c r="A162" s="58" t="s">
        <v>542</v>
      </c>
      <c r="B162" s="594" t="s">
        <v>462</v>
      </c>
      <c r="C162" s="598"/>
      <c r="D162" s="570"/>
      <c r="E162" s="439"/>
      <c r="F162" s="251"/>
      <c r="G162" s="546">
        <f t="shared" si="6"/>
        <v>0</v>
      </c>
    </row>
    <row r="163" spans="1:7" ht="11.25" customHeight="1" thickBot="1">
      <c r="A163" s="72" t="s">
        <v>541</v>
      </c>
      <c r="B163" s="403" t="s">
        <v>463</v>
      </c>
      <c r="C163" s="331"/>
      <c r="D163" s="331"/>
      <c r="E163" s="437"/>
      <c r="F163" s="73"/>
      <c r="G163" s="504">
        <f t="shared" si="6"/>
        <v>0</v>
      </c>
    </row>
    <row r="164" spans="1:7" ht="11.25" customHeight="1" thickBot="1">
      <c r="A164" s="40" t="s">
        <v>540</v>
      </c>
      <c r="B164" s="404" t="s">
        <v>346</v>
      </c>
      <c r="C164" s="405">
        <f>C167+C165+C168</f>
        <v>0</v>
      </c>
      <c r="D164" s="405">
        <f>D167+D165+D168+D166+D169</f>
        <v>0</v>
      </c>
      <c r="E164" s="447">
        <v>0</v>
      </c>
      <c r="F164" s="73">
        <v>0</v>
      </c>
      <c r="G164" s="20">
        <f t="shared" si="6"/>
        <v>0</v>
      </c>
    </row>
    <row r="165" spans="1:7" ht="24" customHeight="1">
      <c r="A165" s="623" t="s">
        <v>539</v>
      </c>
      <c r="B165" s="516" t="s">
        <v>464</v>
      </c>
      <c r="C165" s="582"/>
      <c r="D165" s="548"/>
      <c r="E165" s="350"/>
      <c r="F165" s="545"/>
      <c r="G165" s="508">
        <f t="shared" si="6"/>
        <v>0</v>
      </c>
    </row>
    <row r="166" spans="1:7" ht="25.5" customHeight="1">
      <c r="A166" s="622" t="s">
        <v>539</v>
      </c>
      <c r="B166" s="174" t="s">
        <v>465</v>
      </c>
      <c r="C166" s="583"/>
      <c r="D166" s="548"/>
      <c r="E166" s="628"/>
      <c r="F166" s="55"/>
      <c r="G166" s="56">
        <f t="shared" si="6"/>
        <v>0</v>
      </c>
    </row>
    <row r="167" spans="1:7" ht="11.25" customHeight="1">
      <c r="A167" s="13" t="s">
        <v>539</v>
      </c>
      <c r="B167" s="130" t="s">
        <v>391</v>
      </c>
      <c r="C167" s="513"/>
      <c r="D167" s="548"/>
      <c r="E167" s="362"/>
      <c r="F167" s="52"/>
      <c r="G167" s="56">
        <f t="shared" si="6"/>
        <v>0</v>
      </c>
    </row>
    <row r="168" spans="1:7" ht="11.25" customHeight="1">
      <c r="A168" s="13" t="s">
        <v>539</v>
      </c>
      <c r="B168" s="49" t="s">
        <v>466</v>
      </c>
      <c r="C168" s="626"/>
      <c r="D168" s="548"/>
      <c r="E168" s="349"/>
      <c r="F168" s="52"/>
      <c r="G168" s="56">
        <f t="shared" si="6"/>
        <v>0</v>
      </c>
    </row>
    <row r="169" spans="1:7" ht="11.25" customHeight="1" thickBot="1">
      <c r="A169" s="34" t="s">
        <v>539</v>
      </c>
      <c r="B169" s="594" t="s">
        <v>467</v>
      </c>
      <c r="C169" s="627"/>
      <c r="D169" s="421"/>
      <c r="E169" s="629"/>
      <c r="F169" s="39"/>
      <c r="G169" s="60">
        <f t="shared" si="6"/>
        <v>0</v>
      </c>
    </row>
    <row r="170" spans="1:7" ht="11.25" customHeight="1" thickBot="1">
      <c r="A170" s="137" t="s">
        <v>481</v>
      </c>
      <c r="B170" s="403" t="s">
        <v>482</v>
      </c>
      <c r="C170" s="600">
        <v>265.779</v>
      </c>
      <c r="D170" s="601"/>
      <c r="E170" s="602"/>
      <c r="F170" s="116">
        <v>0</v>
      </c>
      <c r="G170" s="20">
        <f t="shared" si="6"/>
        <v>-265.779</v>
      </c>
    </row>
    <row r="171" spans="1:7" ht="11.25" customHeight="1" thickBot="1">
      <c r="A171" s="137" t="s">
        <v>468</v>
      </c>
      <c r="B171" s="599" t="s">
        <v>256</v>
      </c>
      <c r="C171" s="424">
        <v>45</v>
      </c>
      <c r="D171" s="424"/>
      <c r="E171" s="347"/>
      <c r="F171" s="73">
        <v>0</v>
      </c>
      <c r="G171" s="20">
        <f t="shared" si="6"/>
        <v>-45</v>
      </c>
    </row>
    <row r="172" spans="1:7" ht="11.25" customHeight="1" thickBot="1">
      <c r="A172" s="137" t="s">
        <v>228</v>
      </c>
      <c r="B172" s="367" t="s">
        <v>131</v>
      </c>
      <c r="C172" s="331"/>
      <c r="D172" s="331">
        <f>D173</f>
        <v>0</v>
      </c>
      <c r="E172" s="603">
        <v>8.18266</v>
      </c>
      <c r="F172" s="604">
        <v>0</v>
      </c>
      <c r="G172" s="182">
        <f t="shared" si="6"/>
        <v>0</v>
      </c>
    </row>
    <row r="173" spans="1:7" ht="11.25" customHeight="1" thickBot="1">
      <c r="A173" s="34" t="s">
        <v>538</v>
      </c>
      <c r="B173" s="398" t="s">
        <v>470</v>
      </c>
      <c r="C173" s="484"/>
      <c r="D173" s="421"/>
      <c r="E173" s="343"/>
      <c r="F173" s="503">
        <v>0</v>
      </c>
      <c r="G173" s="544">
        <f t="shared" si="6"/>
        <v>0</v>
      </c>
    </row>
    <row r="174" spans="1:7" ht="11.25" customHeight="1" thickBot="1">
      <c r="A174" s="137" t="s">
        <v>230</v>
      </c>
      <c r="B174" s="367" t="s">
        <v>132</v>
      </c>
      <c r="C174" s="331"/>
      <c r="D174" s="331"/>
      <c r="E174" s="365">
        <v>-0.00128</v>
      </c>
      <c r="F174" s="116">
        <v>0</v>
      </c>
      <c r="G174" s="20">
        <f t="shared" si="6"/>
        <v>0</v>
      </c>
    </row>
    <row r="175" spans="1:7" ht="11.25" customHeight="1" thickBot="1">
      <c r="A175" s="72"/>
      <c r="B175" s="367" t="s">
        <v>191</v>
      </c>
      <c r="C175" s="331">
        <f>C8+C98</f>
        <v>460831.19567999995</v>
      </c>
      <c r="D175" s="331">
        <f>D8+D98</f>
        <v>69885.83745</v>
      </c>
      <c r="E175" s="331">
        <f>E8+E98</f>
        <v>68845.67374</v>
      </c>
      <c r="F175" s="73">
        <f>D175/C175*100</f>
        <v>15.165170697022118</v>
      </c>
      <c r="G175" s="20">
        <f t="shared" si="6"/>
        <v>-390945.35822999995</v>
      </c>
    </row>
    <row r="176" spans="1:7" ht="11.25" customHeight="1">
      <c r="A176" s="1"/>
      <c r="B176" s="146"/>
      <c r="C176" s="411"/>
      <c r="D176" s="421"/>
      <c r="E176" s="412"/>
      <c r="F176" s="412"/>
      <c r="G176" s="309"/>
    </row>
    <row r="177" spans="1:7" ht="11.25" customHeight="1">
      <c r="A177" s="5" t="s">
        <v>406</v>
      </c>
      <c r="B177" s="5"/>
      <c r="C177" s="413"/>
      <c r="D177" s="495"/>
      <c r="E177" s="441"/>
      <c r="F177" s="414"/>
      <c r="G177" s="5"/>
    </row>
    <row r="178" spans="1:7" ht="11.25" customHeight="1">
      <c r="A178" s="5" t="s">
        <v>389</v>
      </c>
      <c r="B178" s="25"/>
      <c r="C178" s="415"/>
      <c r="D178" s="495" t="s">
        <v>471</v>
      </c>
      <c r="E178" s="416"/>
      <c r="F178" s="416"/>
      <c r="G178" s="5"/>
    </row>
    <row r="179" spans="1:7" ht="11.25" customHeight="1">
      <c r="A179" s="5"/>
      <c r="B179" s="25"/>
      <c r="C179" s="415"/>
      <c r="D179" s="495"/>
      <c r="E179" s="416"/>
      <c r="F179" s="416"/>
      <c r="G179" s="5"/>
    </row>
    <row r="180" spans="1:7" ht="11.25" customHeight="1">
      <c r="A180" s="417" t="s">
        <v>512</v>
      </c>
      <c r="B180" s="5"/>
      <c r="C180" s="418"/>
      <c r="D180" s="496"/>
      <c r="E180" s="420"/>
      <c r="F180" s="419"/>
      <c r="G180" s="1"/>
    </row>
    <row r="181" spans="1:7" ht="11.25" customHeight="1">
      <c r="A181" s="417" t="s">
        <v>390</v>
      </c>
      <c r="C181" s="418"/>
      <c r="D181" s="496"/>
      <c r="E181" s="420"/>
      <c r="F181" s="420"/>
      <c r="G181" s="1"/>
    </row>
    <row r="182" spans="1:7" ht="11.25" customHeight="1">
      <c r="A182" s="1"/>
      <c r="D182" s="421"/>
      <c r="E182" s="391"/>
      <c r="F182" s="392"/>
      <c r="G182" s="1"/>
    </row>
    <row r="183" spans="3:5" ht="12.75">
      <c r="C183" s="469"/>
      <c r="D183" s="332"/>
      <c r="E183" s="442"/>
    </row>
    <row r="184" spans="3:5" ht="12.75">
      <c r="C184" s="469"/>
      <c r="D184" s="332"/>
      <c r="E184" s="442"/>
    </row>
    <row r="185" spans="3:5" ht="12.75">
      <c r="C185" s="469"/>
      <c r="D185" s="332"/>
      <c r="E185" s="442"/>
    </row>
    <row r="186" spans="3:5" ht="12.75">
      <c r="C186" s="469"/>
      <c r="D186" s="332"/>
      <c r="E186" s="442"/>
    </row>
    <row r="187" spans="3:5" ht="12.75">
      <c r="C187" s="469"/>
      <c r="D187" s="332"/>
      <c r="E187" s="442"/>
    </row>
    <row r="188" spans="3:5" ht="12.75">
      <c r="C188" s="469"/>
      <c r="D188" s="332"/>
      <c r="E188" s="442"/>
    </row>
    <row r="189" spans="3:5" ht="12.75">
      <c r="C189" s="469"/>
      <c r="D189" s="332"/>
      <c r="E189" s="442"/>
    </row>
    <row r="190" spans="3:5" ht="12.75">
      <c r="C190" s="469"/>
      <c r="D190" s="332"/>
      <c r="E190" s="442"/>
    </row>
    <row r="191" spans="3:5" ht="12.75">
      <c r="C191" s="469"/>
      <c r="D191" s="332"/>
      <c r="E191" s="442"/>
    </row>
    <row r="192" spans="3:5" ht="12.75">
      <c r="C192" s="469"/>
      <c r="D192" s="332"/>
      <c r="E192" s="442"/>
    </row>
    <row r="193" spans="3:5" ht="12.75">
      <c r="C193" s="469"/>
      <c r="D193" s="332"/>
      <c r="E193" s="442"/>
    </row>
    <row r="194" spans="3:5" ht="12.75">
      <c r="C194" s="469"/>
      <c r="D194" s="332"/>
      <c r="E194" s="442"/>
    </row>
    <row r="195" spans="3:5" ht="12.75">
      <c r="C195" s="469"/>
      <c r="D195" s="332"/>
      <c r="E195" s="442"/>
    </row>
    <row r="196" spans="3:5" ht="12.75">
      <c r="C196" s="469"/>
      <c r="D196" s="332"/>
      <c r="E196" s="442"/>
    </row>
    <row r="197" spans="3:5" ht="12.75">
      <c r="C197" s="469"/>
      <c r="D197" s="332"/>
      <c r="E197" s="442"/>
    </row>
    <row r="198" spans="3:5" ht="12.75">
      <c r="C198" s="469"/>
      <c r="D198" s="332"/>
      <c r="E198" s="442"/>
    </row>
    <row r="199" spans="3:5" ht="12.75">
      <c r="C199" s="469"/>
      <c r="D199" s="332"/>
      <c r="E199" s="442"/>
    </row>
    <row r="200" spans="3:5" ht="12.75">
      <c r="C200" s="469"/>
      <c r="D200" s="332"/>
      <c r="E200" s="442"/>
    </row>
    <row r="201" spans="3:5" ht="12.75">
      <c r="C201" s="469"/>
      <c r="D201" s="332"/>
      <c r="E201" s="442"/>
    </row>
    <row r="202" spans="3:5" ht="12.75">
      <c r="C202" s="469"/>
      <c r="D202" s="332"/>
      <c r="E202" s="442"/>
    </row>
    <row r="203" spans="3:5" ht="12.75">
      <c r="C203" s="469"/>
      <c r="D203" s="332"/>
      <c r="E203" s="442"/>
    </row>
    <row r="204" spans="3:5" ht="12.75">
      <c r="C204" s="469"/>
      <c r="D204" s="332"/>
      <c r="E204" s="442"/>
    </row>
    <row r="205" spans="3:5" ht="12.75">
      <c r="C205" s="469"/>
      <c r="D205" s="332"/>
      <c r="E205" s="442"/>
    </row>
    <row r="206" spans="3:5" ht="12.75">
      <c r="C206" s="469"/>
      <c r="D206" s="332"/>
      <c r="E206" s="442"/>
    </row>
    <row r="207" spans="3:5" ht="12.75">
      <c r="C207" s="469"/>
      <c r="D207" s="332"/>
      <c r="E207" s="442"/>
    </row>
    <row r="208" spans="3:5" ht="12.75">
      <c r="C208" s="469"/>
      <c r="D208" s="332"/>
      <c r="E208" s="442"/>
    </row>
    <row r="209" spans="3:5" ht="12.75">
      <c r="C209" s="469"/>
      <c r="D209" s="332"/>
      <c r="E209" s="442"/>
    </row>
    <row r="210" spans="3:5" ht="12.75">
      <c r="C210" s="469"/>
      <c r="D210" s="332"/>
      <c r="E210" s="442"/>
    </row>
    <row r="211" spans="3:5" ht="12.75">
      <c r="C211" s="469"/>
      <c r="D211" s="332"/>
      <c r="E211" s="442"/>
    </row>
    <row r="212" spans="3:5" ht="12.75">
      <c r="C212" s="469"/>
      <c r="D212" s="332"/>
      <c r="E212" s="442"/>
    </row>
    <row r="213" spans="3:5" ht="12.75">
      <c r="C213" s="469"/>
      <c r="D213" s="332"/>
      <c r="E213" s="442"/>
    </row>
    <row r="214" spans="3:5" ht="12.75">
      <c r="C214" s="469"/>
      <c r="D214" s="332"/>
      <c r="E214" s="442"/>
    </row>
    <row r="215" spans="3:5" ht="12.75">
      <c r="C215" s="469"/>
      <c r="D215" s="332"/>
      <c r="E215" s="442"/>
    </row>
    <row r="216" spans="3:5" ht="12.75">
      <c r="C216" s="469"/>
      <c r="D216" s="332"/>
      <c r="E216" s="442"/>
    </row>
    <row r="217" spans="3:5" ht="12.75">
      <c r="C217" s="469"/>
      <c r="D217" s="332"/>
      <c r="E217" s="442"/>
    </row>
    <row r="218" spans="3:5" ht="12.75">
      <c r="C218" s="469"/>
      <c r="D218" s="332"/>
      <c r="E218" s="442"/>
    </row>
    <row r="219" spans="3:5" ht="12.75">
      <c r="C219" s="469"/>
      <c r="D219" s="332"/>
      <c r="E219" s="442"/>
    </row>
    <row r="220" spans="3:5" ht="12.75">
      <c r="C220" s="469"/>
      <c r="D220" s="332"/>
      <c r="E220" s="442"/>
    </row>
    <row r="221" spans="3:5" ht="12.75">
      <c r="C221" s="469"/>
      <c r="D221" s="332"/>
      <c r="E221" s="442"/>
    </row>
    <row r="222" spans="3:5" ht="12.75">
      <c r="C222" s="469"/>
      <c r="D222" s="332"/>
      <c r="E222" s="442"/>
    </row>
    <row r="223" spans="3:5" ht="12.75">
      <c r="C223" s="469"/>
      <c r="D223" s="332"/>
      <c r="E223" s="442"/>
    </row>
    <row r="224" spans="3:5" ht="12.75">
      <c r="C224" s="469"/>
      <c r="D224" s="332"/>
      <c r="E224" s="442"/>
    </row>
    <row r="225" spans="3:5" ht="12.75">
      <c r="C225" s="469"/>
      <c r="D225" s="332"/>
      <c r="E225" s="442"/>
    </row>
    <row r="226" spans="3:5" ht="12.75">
      <c r="C226" s="469"/>
      <c r="D226" s="332"/>
      <c r="E226" s="442"/>
    </row>
    <row r="227" spans="3:5" ht="12.75">
      <c r="C227" s="469"/>
      <c r="D227" s="332"/>
      <c r="E227" s="442"/>
    </row>
    <row r="228" spans="3:5" ht="12.75">
      <c r="C228" s="469"/>
      <c r="D228" s="332"/>
      <c r="E228" s="442"/>
    </row>
    <row r="229" spans="3:5" ht="12.75">
      <c r="C229" s="469"/>
      <c r="D229" s="332"/>
      <c r="E229" s="442"/>
    </row>
    <row r="230" spans="3:5" ht="12.75">
      <c r="C230" s="469"/>
      <c r="D230" s="332"/>
      <c r="E230" s="442"/>
    </row>
    <row r="231" spans="3:5" ht="12.75">
      <c r="C231" s="469"/>
      <c r="D231" s="332"/>
      <c r="E231" s="442"/>
    </row>
    <row r="232" spans="3:5" ht="12.75">
      <c r="C232" s="469"/>
      <c r="D232" s="332"/>
      <c r="E232" s="442"/>
    </row>
    <row r="233" spans="3:5" ht="12.75">
      <c r="C233" s="469"/>
      <c r="D233" s="332"/>
      <c r="E233" s="442"/>
    </row>
    <row r="234" spans="3:5" ht="12.75">
      <c r="C234" s="469"/>
      <c r="D234" s="332"/>
      <c r="E234" s="442"/>
    </row>
    <row r="235" spans="3:5" ht="12.75">
      <c r="C235" s="469"/>
      <c r="D235" s="332"/>
      <c r="E235" s="442"/>
    </row>
    <row r="236" spans="3:5" ht="12.75">
      <c r="C236" s="469"/>
      <c r="D236" s="332"/>
      <c r="E236" s="442"/>
    </row>
    <row r="237" spans="3:5" ht="12.75">
      <c r="C237" s="469"/>
      <c r="D237" s="332"/>
      <c r="E237" s="442"/>
    </row>
    <row r="238" spans="3:5" ht="12.75">
      <c r="C238" s="469"/>
      <c r="D238" s="332"/>
      <c r="E238" s="442"/>
    </row>
    <row r="239" spans="3:5" ht="12.75">
      <c r="C239" s="469"/>
      <c r="D239" s="332"/>
      <c r="E239" s="442"/>
    </row>
    <row r="240" spans="3:5" ht="12.75">
      <c r="C240" s="469"/>
      <c r="D240" s="332"/>
      <c r="E240" s="442"/>
    </row>
    <row r="241" spans="3:5" ht="12.75">
      <c r="C241" s="469"/>
      <c r="D241" s="332"/>
      <c r="E241" s="442"/>
    </row>
    <row r="242" spans="3:5" ht="12.75">
      <c r="C242" s="469"/>
      <c r="D242" s="332"/>
      <c r="E242" s="442"/>
    </row>
    <row r="243" spans="3:5" ht="12.75">
      <c r="C243" s="469"/>
      <c r="D243" s="332"/>
      <c r="E243" s="442"/>
    </row>
    <row r="244" spans="3:5" ht="12.75">
      <c r="C244" s="469"/>
      <c r="D244" s="332"/>
      <c r="E244" s="442"/>
    </row>
    <row r="245" spans="3:5" ht="12.75">
      <c r="C245" s="469"/>
      <c r="D245" s="332"/>
      <c r="E245" s="442"/>
    </row>
    <row r="246" spans="3:5" ht="12.75">
      <c r="C246" s="469"/>
      <c r="D246" s="332"/>
      <c r="E246" s="442"/>
    </row>
    <row r="247" spans="3:5" ht="12.75">
      <c r="C247" s="469"/>
      <c r="D247" s="332"/>
      <c r="E247" s="442"/>
    </row>
    <row r="248" spans="3:5" ht="12.75">
      <c r="C248" s="469"/>
      <c r="D248" s="332"/>
      <c r="E248" s="442"/>
    </row>
    <row r="249" spans="3:5" ht="12.75">
      <c r="C249" s="469"/>
      <c r="D249" s="332"/>
      <c r="E249" s="442"/>
    </row>
    <row r="250" spans="3:5" ht="12.75">
      <c r="C250" s="469"/>
      <c r="D250" s="332"/>
      <c r="E250" s="442"/>
    </row>
    <row r="251" spans="3:5" ht="12.75">
      <c r="C251" s="469"/>
      <c r="D251" s="332"/>
      <c r="E251" s="442"/>
    </row>
    <row r="252" spans="3:5" ht="12.75">
      <c r="C252" s="469"/>
      <c r="D252" s="332"/>
      <c r="E252" s="442"/>
    </row>
    <row r="253" spans="3:5" ht="12.75">
      <c r="C253" s="469"/>
      <c r="D253" s="332"/>
      <c r="E253" s="442"/>
    </row>
    <row r="254" spans="3:5" ht="12.75">
      <c r="C254" s="469"/>
      <c r="D254" s="332"/>
      <c r="E254" s="442"/>
    </row>
    <row r="255" spans="3:5" ht="12.75">
      <c r="C255" s="469"/>
      <c r="D255" s="332"/>
      <c r="E255" s="442"/>
    </row>
    <row r="256" spans="3:5" ht="12.75">
      <c r="C256" s="469"/>
      <c r="D256" s="332"/>
      <c r="E256" s="442"/>
    </row>
    <row r="257" spans="3:5" ht="12.75">
      <c r="C257" s="469"/>
      <c r="D257" s="332"/>
      <c r="E257" s="442"/>
    </row>
    <row r="258" spans="3:5" ht="12.75">
      <c r="C258" s="469"/>
      <c r="D258" s="332"/>
      <c r="E258" s="442"/>
    </row>
    <row r="259" spans="3:5" ht="12.75">
      <c r="C259" s="469"/>
      <c r="D259" s="332"/>
      <c r="E259" s="442"/>
    </row>
    <row r="260" spans="3:5" ht="12.75">
      <c r="C260" s="469"/>
      <c r="D260" s="332"/>
      <c r="E260" s="442"/>
    </row>
    <row r="261" spans="3:5" ht="12.75">
      <c r="C261" s="469"/>
      <c r="D261" s="332"/>
      <c r="E261" s="442"/>
    </row>
    <row r="262" spans="3:5" ht="12.75">
      <c r="C262" s="469"/>
      <c r="D262" s="332"/>
      <c r="E262" s="442"/>
    </row>
    <row r="263" spans="3:5" ht="12.75">
      <c r="C263" s="469"/>
      <c r="D263" s="332"/>
      <c r="E263" s="442"/>
    </row>
    <row r="264" spans="3:5" ht="12.75">
      <c r="C264" s="469"/>
      <c r="D264" s="332"/>
      <c r="E264" s="442"/>
    </row>
    <row r="265" spans="3:5" ht="12.75">
      <c r="C265" s="469"/>
      <c r="D265" s="332"/>
      <c r="E265" s="442"/>
    </row>
    <row r="266" spans="3:5" ht="12.75">
      <c r="C266" s="469"/>
      <c r="D266" s="332"/>
      <c r="E266" s="442"/>
    </row>
    <row r="267" spans="3:5" ht="12.75">
      <c r="C267" s="469"/>
      <c r="D267" s="332"/>
      <c r="E267" s="442"/>
    </row>
    <row r="268" spans="3:5" ht="12.75">
      <c r="C268" s="469"/>
      <c r="D268" s="332"/>
      <c r="E268" s="442"/>
    </row>
    <row r="269" spans="3:5" ht="12.75">
      <c r="C269" s="469"/>
      <c r="D269" s="332"/>
      <c r="E269" s="442"/>
    </row>
    <row r="270" spans="3:5" ht="12.75">
      <c r="C270" s="469"/>
      <c r="D270" s="332"/>
      <c r="E270" s="442"/>
    </row>
    <row r="271" spans="3:5" ht="12.75">
      <c r="C271" s="469"/>
      <c r="D271" s="332"/>
      <c r="E271" s="442"/>
    </row>
    <row r="272" spans="3:5" ht="12.75">
      <c r="C272" s="469"/>
      <c r="D272" s="332"/>
      <c r="E272" s="442"/>
    </row>
    <row r="273" spans="3:5" ht="12.75">
      <c r="C273" s="469"/>
      <c r="D273" s="332"/>
      <c r="E273" s="442"/>
    </row>
    <row r="274" spans="3:5" ht="12.75">
      <c r="C274" s="469"/>
      <c r="D274" s="332"/>
      <c r="E274" s="442"/>
    </row>
    <row r="275" spans="3:5" ht="12.75">
      <c r="C275" s="469"/>
      <c r="D275" s="332"/>
      <c r="E275" s="442"/>
    </row>
    <row r="276" spans="3:5" ht="12.75">
      <c r="C276" s="469"/>
      <c r="D276" s="332"/>
      <c r="E276" s="442"/>
    </row>
    <row r="277" spans="3:5" ht="12.75">
      <c r="C277" s="469"/>
      <c r="D277" s="332"/>
      <c r="E277" s="442"/>
    </row>
    <row r="278" spans="3:5" ht="12.75">
      <c r="C278" s="469"/>
      <c r="D278" s="332"/>
      <c r="E278" s="442"/>
    </row>
    <row r="279" spans="3:5" ht="12.75">
      <c r="C279" s="469"/>
      <c r="D279" s="332"/>
      <c r="E279" s="442"/>
    </row>
    <row r="280" spans="3:5" ht="12.75">
      <c r="C280" s="469"/>
      <c r="D280" s="332"/>
      <c r="E280" s="442"/>
    </row>
    <row r="281" spans="3:5" ht="12.75">
      <c r="C281" s="469"/>
      <c r="D281" s="332"/>
      <c r="E281" s="442"/>
    </row>
    <row r="282" spans="3:5" ht="12.75">
      <c r="C282" s="469"/>
      <c r="D282" s="332"/>
      <c r="E282" s="442"/>
    </row>
    <row r="283" spans="3:5" ht="12.75">
      <c r="C283" s="469"/>
      <c r="D283" s="332"/>
      <c r="E283" s="442"/>
    </row>
    <row r="284" spans="3:5" ht="12.75">
      <c r="C284" s="469"/>
      <c r="D284" s="332"/>
      <c r="E284" s="442"/>
    </row>
    <row r="285" spans="3:5" ht="12.75">
      <c r="C285" s="469"/>
      <c r="D285" s="332"/>
      <c r="E285" s="442"/>
    </row>
    <row r="286" spans="3:5" ht="12.75">
      <c r="C286" s="469"/>
      <c r="D286" s="332"/>
      <c r="E286" s="442"/>
    </row>
    <row r="287" spans="3:5" ht="12.75">
      <c r="C287" s="469"/>
      <c r="D287" s="332"/>
      <c r="E287" s="442"/>
    </row>
    <row r="288" spans="3:5" ht="12.75">
      <c r="C288" s="469"/>
      <c r="D288" s="332"/>
      <c r="E288" s="442"/>
    </row>
    <row r="289" spans="3:5" ht="12.75">
      <c r="C289" s="469"/>
      <c r="D289" s="332"/>
      <c r="E289" s="442"/>
    </row>
    <row r="290" spans="3:5" ht="12.75">
      <c r="C290" s="469"/>
      <c r="D290" s="332"/>
      <c r="E290" s="442"/>
    </row>
    <row r="291" spans="3:5" ht="12.75">
      <c r="C291" s="469"/>
      <c r="D291" s="332"/>
      <c r="E291" s="442"/>
    </row>
    <row r="292" spans="3:5" ht="12.75">
      <c r="C292" s="469"/>
      <c r="D292" s="332"/>
      <c r="E292" s="442"/>
    </row>
    <row r="293" spans="3:5" ht="12.75">
      <c r="C293" s="469"/>
      <c r="D293" s="332"/>
      <c r="E293" s="442"/>
    </row>
    <row r="294" spans="3:5" ht="12.75">
      <c r="C294" s="469"/>
      <c r="D294" s="332"/>
      <c r="E294" s="442"/>
    </row>
    <row r="295" spans="3:5" ht="12.75">
      <c r="C295" s="469"/>
      <c r="D295" s="332"/>
      <c r="E295" s="442"/>
    </row>
    <row r="296" spans="3:5" ht="12.75">
      <c r="C296" s="469"/>
      <c r="D296" s="332"/>
      <c r="E296" s="442"/>
    </row>
    <row r="297" spans="3:5" ht="12.75">
      <c r="C297" s="469"/>
      <c r="D297" s="332"/>
      <c r="E297" s="442"/>
    </row>
    <row r="298" spans="3:5" ht="12.75">
      <c r="C298" s="469"/>
      <c r="D298" s="332"/>
      <c r="E298" s="442"/>
    </row>
    <row r="299" spans="3:5" ht="12.75">
      <c r="C299" s="469"/>
      <c r="D299" s="332"/>
      <c r="E299" s="442"/>
    </row>
    <row r="300" spans="3:5" ht="12.75">
      <c r="C300" s="469"/>
      <c r="D300" s="332"/>
      <c r="E300" s="442"/>
    </row>
    <row r="301" spans="3:5" ht="12.75">
      <c r="C301" s="469"/>
      <c r="D301" s="332"/>
      <c r="E301" s="442"/>
    </row>
    <row r="302" spans="3:5" ht="12.75">
      <c r="C302" s="469"/>
      <c r="D302" s="332"/>
      <c r="E302" s="442"/>
    </row>
    <row r="303" spans="3:5" ht="12.75">
      <c r="C303" s="469"/>
      <c r="D303" s="332"/>
      <c r="E303" s="442"/>
    </row>
    <row r="304" spans="3:5" ht="12.75">
      <c r="C304" s="469"/>
      <c r="D304" s="332"/>
      <c r="E304" s="442"/>
    </row>
    <row r="305" spans="3:5" ht="12.75">
      <c r="C305" s="469"/>
      <c r="D305" s="332"/>
      <c r="E305" s="442"/>
    </row>
    <row r="306" spans="3:5" ht="12.75">
      <c r="C306" s="469"/>
      <c r="D306" s="332"/>
      <c r="E306" s="442"/>
    </row>
    <row r="307" spans="3:5" ht="12.75">
      <c r="C307" s="469"/>
      <c r="D307" s="332"/>
      <c r="E307" s="442"/>
    </row>
    <row r="308" spans="3:5" ht="12.75">
      <c r="C308" s="469"/>
      <c r="D308" s="332"/>
      <c r="E308" s="442"/>
    </row>
    <row r="309" spans="3:5" ht="12.75">
      <c r="C309" s="469"/>
      <c r="D309" s="332"/>
      <c r="E309" s="442"/>
    </row>
    <row r="310" spans="3:5" ht="12.75">
      <c r="C310" s="469"/>
      <c r="D310" s="332"/>
      <c r="E310" s="442"/>
    </row>
    <row r="311" spans="3:5" ht="12.75">
      <c r="C311" s="469"/>
      <c r="D311" s="332"/>
      <c r="E311" s="442"/>
    </row>
    <row r="312" spans="3:5" ht="12.75">
      <c r="C312" s="469"/>
      <c r="D312" s="332"/>
      <c r="E312" s="442"/>
    </row>
    <row r="313" spans="3:5" ht="12.75">
      <c r="C313" s="469"/>
      <c r="D313" s="332"/>
      <c r="E313" s="442"/>
    </row>
    <row r="314" spans="3:5" ht="12.75">
      <c r="C314" s="469"/>
      <c r="D314" s="332"/>
      <c r="E314" s="442"/>
    </row>
    <row r="315" spans="3:5" ht="12.75">
      <c r="C315" s="469"/>
      <c r="D315" s="332"/>
      <c r="E315" s="442"/>
    </row>
    <row r="316" spans="3:5" ht="12.75">
      <c r="C316" s="469"/>
      <c r="D316" s="332"/>
      <c r="E316" s="442"/>
    </row>
    <row r="317" spans="3:5" ht="12.75">
      <c r="C317" s="469"/>
      <c r="D317" s="332"/>
      <c r="E317" s="442"/>
    </row>
    <row r="318" spans="3:5" ht="12.75">
      <c r="C318" s="469"/>
      <c r="D318" s="332"/>
      <c r="E318" s="442"/>
    </row>
    <row r="319" spans="3:5" ht="12.75">
      <c r="C319" s="469"/>
      <c r="D319" s="332"/>
      <c r="E319" s="442"/>
    </row>
    <row r="320" spans="3:5" ht="12.75">
      <c r="C320" s="469"/>
      <c r="D320" s="332"/>
      <c r="E320" s="442"/>
    </row>
    <row r="321" spans="3:5" ht="12.75">
      <c r="C321" s="469"/>
      <c r="D321" s="332"/>
      <c r="E321" s="442"/>
    </row>
    <row r="322" spans="3:5" ht="12.75">
      <c r="C322" s="469"/>
      <c r="D322" s="332"/>
      <c r="E322" s="442"/>
    </row>
    <row r="323" spans="3:5" ht="12.75">
      <c r="C323" s="469"/>
      <c r="D323" s="332"/>
      <c r="E323" s="442"/>
    </row>
    <row r="324" spans="3:5" ht="12.75">
      <c r="C324" s="469"/>
      <c r="D324" s="332"/>
      <c r="E324" s="442"/>
    </row>
    <row r="325" spans="3:5" ht="12.75">
      <c r="C325" s="469"/>
      <c r="D325" s="332"/>
      <c r="E325" s="442"/>
    </row>
    <row r="326" spans="3:5" ht="12.75">
      <c r="C326" s="469"/>
      <c r="D326" s="332"/>
      <c r="E326" s="442"/>
    </row>
    <row r="327" spans="3:5" ht="12.75">
      <c r="C327" s="469"/>
      <c r="D327" s="332"/>
      <c r="E327" s="442"/>
    </row>
    <row r="328" spans="3:5" ht="12.75">
      <c r="C328" s="469"/>
      <c r="D328" s="332"/>
      <c r="E328" s="442"/>
    </row>
    <row r="329" spans="3:5" ht="12.75">
      <c r="C329" s="469"/>
      <c r="D329" s="332"/>
      <c r="E329" s="442"/>
    </row>
    <row r="330" spans="3:5" ht="12.75">
      <c r="C330" s="469"/>
      <c r="D330" s="332"/>
      <c r="E330" s="442"/>
    </row>
    <row r="331" spans="3:5" ht="12.75">
      <c r="C331" s="469"/>
      <c r="D331" s="332"/>
      <c r="E331" s="442"/>
    </row>
    <row r="332" spans="3:5" ht="12.75">
      <c r="C332" s="469"/>
      <c r="D332" s="332"/>
      <c r="E332" s="442"/>
    </row>
    <row r="333" spans="3:5" ht="12.75">
      <c r="C333" s="469"/>
      <c r="D333" s="332"/>
      <c r="E333" s="442"/>
    </row>
    <row r="334" spans="3:5" ht="12.75">
      <c r="C334" s="469"/>
      <c r="D334" s="332"/>
      <c r="E334" s="442"/>
    </row>
    <row r="335" spans="3:5" ht="12.75">
      <c r="C335" s="469"/>
      <c r="D335" s="332"/>
      <c r="E335" s="442"/>
    </row>
    <row r="336" spans="3:5" ht="12.75">
      <c r="C336" s="469"/>
      <c r="D336" s="332"/>
      <c r="E336" s="442"/>
    </row>
    <row r="337" spans="3:5" ht="12.75">
      <c r="C337" s="469"/>
      <c r="D337" s="332"/>
      <c r="E337" s="442"/>
    </row>
    <row r="338" spans="3:5" ht="12.75">
      <c r="C338" s="469"/>
      <c r="D338" s="332"/>
      <c r="E338" s="442"/>
    </row>
    <row r="339" spans="3:5" ht="12.75">
      <c r="C339" s="469"/>
      <c r="D339" s="332"/>
      <c r="E339" s="442"/>
    </row>
    <row r="340" spans="3:5" ht="12.75">
      <c r="C340" s="469"/>
      <c r="D340" s="332"/>
      <c r="E340" s="442"/>
    </row>
    <row r="341" spans="3:5" ht="12.75">
      <c r="C341" s="469"/>
      <c r="D341" s="332"/>
      <c r="E341" s="442"/>
    </row>
    <row r="342" spans="3:5" ht="12.75">
      <c r="C342" s="469"/>
      <c r="D342" s="332"/>
      <c r="E342" s="442"/>
    </row>
    <row r="343" spans="3:5" ht="12.75">
      <c r="C343" s="469"/>
      <c r="D343" s="332"/>
      <c r="E343" s="442"/>
    </row>
    <row r="344" spans="3:5" ht="12.75">
      <c r="C344" s="469"/>
      <c r="D344" s="332"/>
      <c r="E344" s="442"/>
    </row>
    <row r="345" spans="3:5" ht="12.75">
      <c r="C345" s="469"/>
      <c r="D345" s="332"/>
      <c r="E345" s="442"/>
    </row>
    <row r="346" spans="3:5" ht="12.75">
      <c r="C346" s="469"/>
      <c r="D346" s="332"/>
      <c r="E346" s="442"/>
    </row>
    <row r="347" spans="3:5" ht="12.75">
      <c r="C347" s="469"/>
      <c r="D347" s="332"/>
      <c r="E347" s="442"/>
    </row>
    <row r="348" spans="3:5" ht="12.75">
      <c r="C348" s="469"/>
      <c r="D348" s="332"/>
      <c r="E348" s="442"/>
    </row>
    <row r="349" spans="3:5" ht="12.75">
      <c r="C349" s="469"/>
      <c r="D349" s="332"/>
      <c r="E349" s="442"/>
    </row>
    <row r="350" spans="3:5" ht="12.75">
      <c r="C350" s="469"/>
      <c r="D350" s="332"/>
      <c r="E350" s="442"/>
    </row>
    <row r="351" spans="3:5" ht="12.75">
      <c r="C351" s="469"/>
      <c r="D351" s="332"/>
      <c r="E351" s="442"/>
    </row>
    <row r="352" spans="3:5" ht="12.75">
      <c r="C352" s="469"/>
      <c r="D352" s="332"/>
      <c r="E352" s="442"/>
    </row>
    <row r="353" spans="3:5" ht="12.75">
      <c r="C353" s="469"/>
      <c r="D353" s="332"/>
      <c r="E353" s="442"/>
    </row>
    <row r="354" spans="3:5" ht="12.75">
      <c r="C354" s="469"/>
      <c r="D354" s="332"/>
      <c r="E354" s="442"/>
    </row>
    <row r="355" spans="3:5" ht="12.75">
      <c r="C355" s="469"/>
      <c r="D355" s="332"/>
      <c r="E355" s="442"/>
    </row>
    <row r="356" spans="3:5" ht="12.75">
      <c r="C356" s="469"/>
      <c r="D356" s="332"/>
      <c r="E356" s="442"/>
    </row>
    <row r="357" spans="3:5" ht="12.75">
      <c r="C357" s="469"/>
      <c r="D357" s="332"/>
      <c r="E357" s="442"/>
    </row>
    <row r="358" spans="3:5" ht="12.75">
      <c r="C358" s="469"/>
      <c r="D358" s="332"/>
      <c r="E358" s="442"/>
    </row>
    <row r="359" spans="3:5" ht="12.75">
      <c r="C359" s="469"/>
      <c r="D359" s="332"/>
      <c r="E359" s="442"/>
    </row>
    <row r="360" spans="3:5" ht="12.75">
      <c r="C360" s="469"/>
      <c r="D360" s="332"/>
      <c r="E360" s="442"/>
    </row>
    <row r="361" spans="3:5" ht="12.75">
      <c r="C361" s="469"/>
      <c r="D361" s="332"/>
      <c r="E361" s="442"/>
    </row>
    <row r="362" spans="3:5" ht="12.75">
      <c r="C362" s="469"/>
      <c r="D362" s="332"/>
      <c r="E362" s="442"/>
    </row>
    <row r="363" spans="3:5" ht="12.75">
      <c r="C363" s="469"/>
      <c r="D363" s="332"/>
      <c r="E363" s="442"/>
    </row>
    <row r="364" spans="3:5" ht="12.75">
      <c r="C364" s="469"/>
      <c r="D364" s="332"/>
      <c r="E364" s="442"/>
    </row>
    <row r="365" spans="3:5" ht="12.75">
      <c r="C365" s="469"/>
      <c r="D365" s="332"/>
      <c r="E365" s="442"/>
    </row>
    <row r="366" spans="3:5" ht="12.75">
      <c r="C366" s="469"/>
      <c r="D366" s="332"/>
      <c r="E366" s="442"/>
    </row>
    <row r="367" spans="3:5" ht="12.75">
      <c r="C367" s="469"/>
      <c r="D367" s="332"/>
      <c r="E367" s="442"/>
    </row>
    <row r="368" spans="3:5" ht="12.75">
      <c r="C368" s="469"/>
      <c r="D368" s="332"/>
      <c r="E368" s="442"/>
    </row>
    <row r="369" spans="3:5" ht="12.75">
      <c r="C369" s="469"/>
      <c r="D369" s="332"/>
      <c r="E369" s="442"/>
    </row>
    <row r="370" spans="3:5" ht="12.75">
      <c r="C370" s="469"/>
      <c r="D370" s="332"/>
      <c r="E370" s="442"/>
    </row>
    <row r="371" spans="3:5" ht="12.75">
      <c r="C371" s="469"/>
      <c r="D371" s="332"/>
      <c r="E371" s="442"/>
    </row>
    <row r="372" spans="3:5" ht="12.75">
      <c r="C372" s="469"/>
      <c r="D372" s="332"/>
      <c r="E372" s="442"/>
    </row>
    <row r="373" spans="3:5" ht="12.75">
      <c r="C373" s="469"/>
      <c r="D373" s="332"/>
      <c r="E373" s="442"/>
    </row>
    <row r="374" spans="3:5" ht="12.75">
      <c r="C374" s="469"/>
      <c r="D374" s="332"/>
      <c r="E374" s="442"/>
    </row>
    <row r="375" spans="3:5" ht="12.75">
      <c r="C375" s="469"/>
      <c r="D375" s="332"/>
      <c r="E375" s="442"/>
    </row>
    <row r="376" spans="3:5" ht="12.75">
      <c r="C376" s="469"/>
      <c r="D376" s="332"/>
      <c r="E376" s="442"/>
    </row>
    <row r="377" spans="3:5" ht="12.75">
      <c r="C377" s="469"/>
      <c r="D377" s="332"/>
      <c r="E377" s="442"/>
    </row>
    <row r="378" spans="3:5" ht="12.75">
      <c r="C378" s="469"/>
      <c r="D378" s="332"/>
      <c r="E378" s="442"/>
    </row>
    <row r="379" spans="3:5" ht="12.75">
      <c r="C379" s="469"/>
      <c r="D379" s="332"/>
      <c r="E379" s="442"/>
    </row>
    <row r="380" spans="3:5" ht="12.75">
      <c r="C380" s="469"/>
      <c r="D380" s="332"/>
      <c r="E380" s="442"/>
    </row>
    <row r="381" spans="3:5" ht="12.75">
      <c r="C381" s="469"/>
      <c r="D381" s="332"/>
      <c r="E381" s="442"/>
    </row>
    <row r="382" spans="3:5" ht="12.75">
      <c r="C382" s="469"/>
      <c r="D382" s="332"/>
      <c r="E382" s="442"/>
    </row>
    <row r="383" spans="3:5" ht="12.75">
      <c r="C383" s="469"/>
      <c r="D383" s="332"/>
      <c r="E383" s="442"/>
    </row>
    <row r="384" spans="3:5" ht="12.75">
      <c r="C384" s="469"/>
      <c r="D384" s="332"/>
      <c r="E384" s="442"/>
    </row>
    <row r="385" spans="3:5" ht="12.75">
      <c r="C385" s="469"/>
      <c r="D385" s="332"/>
      <c r="E385" s="442"/>
    </row>
    <row r="386" spans="3:5" ht="12.75">
      <c r="C386" s="469"/>
      <c r="D386" s="332"/>
      <c r="E386" s="442"/>
    </row>
    <row r="387" spans="3:5" ht="12.75">
      <c r="C387" s="469"/>
      <c r="D387" s="332"/>
      <c r="E387" s="442"/>
    </row>
    <row r="388" spans="3:5" ht="12.75">
      <c r="C388" s="469"/>
      <c r="D388" s="332"/>
      <c r="E388" s="442"/>
    </row>
    <row r="389" spans="3:5" ht="12.75">
      <c r="C389" s="469"/>
      <c r="D389" s="332"/>
      <c r="E389" s="442"/>
    </row>
    <row r="390" spans="3:5" ht="12.75">
      <c r="C390" s="469"/>
      <c r="D390" s="332"/>
      <c r="E390" s="442"/>
    </row>
    <row r="391" spans="3:5" ht="12.75">
      <c r="C391" s="469"/>
      <c r="D391" s="332"/>
      <c r="E391" s="442"/>
    </row>
    <row r="392" spans="3:5" ht="12.75">
      <c r="C392" s="469"/>
      <c r="D392" s="332"/>
      <c r="E392" s="442"/>
    </row>
    <row r="393" spans="3:5" ht="12.75">
      <c r="C393" s="469"/>
      <c r="D393" s="332"/>
      <c r="E393" s="442"/>
    </row>
    <row r="394" spans="3:5" ht="12.75">
      <c r="C394" s="469"/>
      <c r="D394" s="332"/>
      <c r="E394" s="442"/>
    </row>
    <row r="395" spans="3:5" ht="12.75">
      <c r="C395" s="469"/>
      <c r="D395" s="332"/>
      <c r="E395" s="442"/>
    </row>
    <row r="396" spans="3:5" ht="12.75">
      <c r="C396" s="469"/>
      <c r="D396" s="332"/>
      <c r="E396" s="442"/>
    </row>
    <row r="397" spans="3:5" ht="12.75">
      <c r="C397" s="469"/>
      <c r="D397" s="332"/>
      <c r="E397" s="442"/>
    </row>
    <row r="398" spans="3:5" ht="12.75">
      <c r="C398" s="469"/>
      <c r="D398" s="332"/>
      <c r="E398" s="442"/>
    </row>
    <row r="399" spans="3:5" ht="12.75">
      <c r="C399" s="469"/>
      <c r="D399" s="332"/>
      <c r="E399" s="442"/>
    </row>
    <row r="400" spans="3:5" ht="12.75">
      <c r="C400" s="469"/>
      <c r="D400" s="332"/>
      <c r="E400" s="442"/>
    </row>
    <row r="401" spans="3:5" ht="12.75">
      <c r="C401" s="469"/>
      <c r="D401" s="332"/>
      <c r="E401" s="442"/>
    </row>
    <row r="402" spans="3:5" ht="12.75">
      <c r="C402" s="469"/>
      <c r="D402" s="332"/>
      <c r="E402" s="442"/>
    </row>
    <row r="403" spans="3:5" ht="12.75">
      <c r="C403" s="469"/>
      <c r="D403" s="332"/>
      <c r="E403" s="442"/>
    </row>
    <row r="404" spans="3:5" ht="12.75">
      <c r="C404" s="469"/>
      <c r="D404" s="332"/>
      <c r="E404" s="442"/>
    </row>
    <row r="405" spans="3:5" ht="12.75">
      <c r="C405" s="469"/>
      <c r="D405" s="332"/>
      <c r="E405" s="442"/>
    </row>
    <row r="406" spans="3:5" ht="12.75">
      <c r="C406" s="469"/>
      <c r="D406" s="332"/>
      <c r="E406" s="442"/>
    </row>
    <row r="407" spans="3:5" ht="12.75">
      <c r="C407" s="469"/>
      <c r="D407" s="332"/>
      <c r="E407" s="442"/>
    </row>
    <row r="408" spans="3:5" ht="12.75">
      <c r="C408" s="469"/>
      <c r="D408" s="332"/>
      <c r="E408" s="442"/>
    </row>
    <row r="409" spans="3:5" ht="12.75">
      <c r="C409" s="469"/>
      <c r="D409" s="332"/>
      <c r="E409" s="442"/>
    </row>
    <row r="410" spans="3:5" ht="12.75">
      <c r="C410" s="469"/>
      <c r="D410" s="332"/>
      <c r="E410" s="442"/>
    </row>
    <row r="411" spans="3:5" ht="12.75">
      <c r="C411" s="469"/>
      <c r="D411" s="332"/>
      <c r="E411" s="442"/>
    </row>
    <row r="412" spans="3:5" ht="12.75">
      <c r="C412" s="469"/>
      <c r="D412" s="332"/>
      <c r="E412" s="442"/>
    </row>
    <row r="413" spans="3:5" ht="12.75">
      <c r="C413" s="469"/>
      <c r="D413" s="332"/>
      <c r="E413" s="442"/>
    </row>
    <row r="414" spans="3:5" ht="12.75">
      <c r="C414" s="469"/>
      <c r="D414" s="332"/>
      <c r="E414" s="442"/>
    </row>
    <row r="415" spans="3:5" ht="12.75">
      <c r="C415" s="469"/>
      <c r="D415" s="332"/>
      <c r="E415" s="442"/>
    </row>
    <row r="416" spans="3:5" ht="12.75">
      <c r="C416" s="469"/>
      <c r="D416" s="332"/>
      <c r="E416" s="442"/>
    </row>
    <row r="417" spans="3:5" ht="12.75">
      <c r="C417" s="469"/>
      <c r="D417" s="332"/>
      <c r="E417" s="442"/>
    </row>
    <row r="418" spans="3:5" ht="12.75">
      <c r="C418" s="469"/>
      <c r="D418" s="332"/>
      <c r="E418" s="442"/>
    </row>
    <row r="419" spans="3:5" ht="12.75">
      <c r="C419" s="469"/>
      <c r="D419" s="332"/>
      <c r="E419" s="442"/>
    </row>
    <row r="420" spans="3:5" ht="12.75">
      <c r="C420" s="469"/>
      <c r="D420" s="332"/>
      <c r="E420" s="442"/>
    </row>
    <row r="421" spans="3:5" ht="12.75">
      <c r="C421" s="469"/>
      <c r="D421" s="332"/>
      <c r="E421" s="442"/>
    </row>
    <row r="422" spans="3:5" ht="12.75">
      <c r="C422" s="469"/>
      <c r="D422" s="332"/>
      <c r="E422" s="442"/>
    </row>
    <row r="423" spans="3:5" ht="12.75">
      <c r="C423" s="469"/>
      <c r="D423" s="332"/>
      <c r="E423" s="442"/>
    </row>
    <row r="424" spans="3:5" ht="12.75">
      <c r="C424" s="469"/>
      <c r="D424" s="332"/>
      <c r="E424" s="442"/>
    </row>
    <row r="425" spans="3:5" ht="12.75">
      <c r="C425" s="469"/>
      <c r="D425" s="332"/>
      <c r="E425" s="442"/>
    </row>
    <row r="426" spans="3:5" ht="12.75">
      <c r="C426" s="469"/>
      <c r="D426" s="332"/>
      <c r="E426" s="442"/>
    </row>
    <row r="427" spans="3:5" ht="12.75">
      <c r="C427" s="469"/>
      <c r="D427" s="332"/>
      <c r="E427" s="442"/>
    </row>
    <row r="428" spans="3:5" ht="12.75">
      <c r="C428" s="469"/>
      <c r="D428" s="332"/>
      <c r="E428" s="442"/>
    </row>
    <row r="429" spans="3:5" ht="12.75">
      <c r="C429" s="469"/>
      <c r="D429" s="332"/>
      <c r="E429" s="442"/>
    </row>
    <row r="430" spans="3:5" ht="12.75">
      <c r="C430" s="469"/>
      <c r="D430" s="332"/>
      <c r="E430" s="442"/>
    </row>
    <row r="431" spans="3:5" ht="12.75">
      <c r="C431" s="469"/>
      <c r="D431" s="332"/>
      <c r="E431" s="442"/>
    </row>
    <row r="432" spans="3:5" ht="12.75">
      <c r="C432" s="469"/>
      <c r="D432" s="332"/>
      <c r="E432" s="442"/>
    </row>
    <row r="433" spans="3:5" ht="12.75">
      <c r="C433" s="469"/>
      <c r="D433" s="332"/>
      <c r="E433" s="442"/>
    </row>
    <row r="434" spans="3:5" ht="12.75">
      <c r="C434" s="469"/>
      <c r="D434" s="332"/>
      <c r="E434" s="442"/>
    </row>
    <row r="435" spans="3:5" ht="12.75">
      <c r="C435" s="469"/>
      <c r="D435" s="332"/>
      <c r="E435" s="442"/>
    </row>
    <row r="436" spans="3:5" ht="12.75">
      <c r="C436" s="469"/>
      <c r="D436" s="332"/>
      <c r="E436" s="442"/>
    </row>
    <row r="437" spans="3:5" ht="12.75">
      <c r="C437" s="469"/>
      <c r="D437" s="332"/>
      <c r="E437" s="442"/>
    </row>
    <row r="438" spans="3:5" ht="12.75">
      <c r="C438" s="469"/>
      <c r="D438" s="332"/>
      <c r="E438" s="442"/>
    </row>
    <row r="439" spans="3:5" ht="12.75">
      <c r="C439" s="469"/>
      <c r="D439" s="332"/>
      <c r="E439" s="442"/>
    </row>
    <row r="440" spans="3:5" ht="12.75">
      <c r="C440" s="469"/>
      <c r="D440" s="332"/>
      <c r="E440" s="442"/>
    </row>
    <row r="441" spans="3:5" ht="12.75">
      <c r="C441" s="469"/>
      <c r="D441" s="332"/>
      <c r="E441" s="442"/>
    </row>
    <row r="442" spans="3:5" ht="12.75">
      <c r="C442" s="469"/>
      <c r="D442" s="332"/>
      <c r="E442" s="442"/>
    </row>
    <row r="443" spans="3:5" ht="12.75">
      <c r="C443" s="469"/>
      <c r="D443" s="332"/>
      <c r="E443" s="442"/>
    </row>
    <row r="444" spans="3:5" ht="12.75">
      <c r="C444" s="469"/>
      <c r="D444" s="332"/>
      <c r="E444" s="442"/>
    </row>
    <row r="445" spans="3:5" ht="12.75">
      <c r="C445" s="469"/>
      <c r="D445" s="332"/>
      <c r="E445" s="442"/>
    </row>
    <row r="446" spans="3:5" ht="12.75">
      <c r="C446" s="469"/>
      <c r="D446" s="332"/>
      <c r="E446" s="442"/>
    </row>
    <row r="447" spans="3:5" ht="12.75">
      <c r="C447" s="469"/>
      <c r="D447" s="332"/>
      <c r="E447" s="442"/>
    </row>
    <row r="448" spans="3:5" ht="12.75">
      <c r="C448" s="469"/>
      <c r="D448" s="332"/>
      <c r="E448" s="442"/>
    </row>
    <row r="449" spans="3:5" ht="12.75">
      <c r="C449" s="469"/>
      <c r="D449" s="332"/>
      <c r="E449" s="442"/>
    </row>
    <row r="450" spans="3:5" ht="12.75">
      <c r="C450" s="469"/>
      <c r="D450" s="332"/>
      <c r="E450" s="442"/>
    </row>
    <row r="451" spans="3:5" ht="12.75">
      <c r="C451" s="469"/>
      <c r="D451" s="332"/>
      <c r="E451" s="442"/>
    </row>
    <row r="452" spans="3:5" ht="12.75">
      <c r="C452" s="469"/>
      <c r="D452" s="332"/>
      <c r="E452" s="442"/>
    </row>
    <row r="453" spans="3:5" ht="12.75">
      <c r="C453" s="469"/>
      <c r="D453" s="332"/>
      <c r="E453" s="442"/>
    </row>
    <row r="454" spans="3:5" ht="12.75">
      <c r="C454" s="469"/>
      <c r="D454" s="332"/>
      <c r="E454" s="442"/>
    </row>
    <row r="455" spans="3:5" ht="12.75">
      <c r="C455" s="469"/>
      <c r="D455" s="332"/>
      <c r="E455" s="442"/>
    </row>
    <row r="456" spans="3:5" ht="12.75">
      <c r="C456" s="469"/>
      <c r="D456" s="332"/>
      <c r="E456" s="442"/>
    </row>
    <row r="457" spans="3:5" ht="12.75">
      <c r="C457" s="469"/>
      <c r="D457" s="332"/>
      <c r="E457" s="442"/>
    </row>
    <row r="458" spans="3:5" ht="12.75">
      <c r="C458" s="469"/>
      <c r="D458" s="332"/>
      <c r="E458" s="442"/>
    </row>
    <row r="459" spans="3:5" ht="12.75">
      <c r="C459" s="469"/>
      <c r="D459" s="332"/>
      <c r="E459" s="442"/>
    </row>
    <row r="460" spans="3:5" ht="12.75">
      <c r="C460" s="469"/>
      <c r="D460" s="332"/>
      <c r="E460" s="442"/>
    </row>
    <row r="461" spans="3:5" ht="12.75">
      <c r="C461" s="469"/>
      <c r="D461" s="332"/>
      <c r="E461" s="442"/>
    </row>
    <row r="462" spans="3:5" ht="12.75">
      <c r="C462" s="469"/>
      <c r="D462" s="332"/>
      <c r="E462" s="442"/>
    </row>
    <row r="463" spans="3:5" ht="12.75">
      <c r="C463" s="469"/>
      <c r="D463" s="332"/>
      <c r="E463" s="442"/>
    </row>
    <row r="464" spans="3:5" ht="12.75">
      <c r="C464" s="469"/>
      <c r="D464" s="332"/>
      <c r="E464" s="442"/>
    </row>
    <row r="465" spans="3:5" ht="12.75">
      <c r="C465" s="469"/>
      <c r="D465" s="332"/>
      <c r="E465" s="442"/>
    </row>
    <row r="466" spans="3:5" ht="12.75">
      <c r="C466" s="469"/>
      <c r="D466" s="332"/>
      <c r="E466" s="442"/>
    </row>
    <row r="467" spans="3:5" ht="12.75">
      <c r="C467" s="469"/>
      <c r="D467" s="332"/>
      <c r="E467" s="442"/>
    </row>
    <row r="468" spans="3:5" ht="12.75">
      <c r="C468" s="469"/>
      <c r="D468" s="332"/>
      <c r="E468" s="442"/>
    </row>
    <row r="469" spans="3:5" ht="12.75">
      <c r="C469" s="469"/>
      <c r="D469" s="332"/>
      <c r="E469" s="442"/>
    </row>
    <row r="470" spans="3:5" ht="12.75">
      <c r="C470" s="469"/>
      <c r="D470" s="332"/>
      <c r="E470" s="442"/>
    </row>
    <row r="471" spans="3:5" ht="12.75">
      <c r="C471" s="469"/>
      <c r="D471" s="332"/>
      <c r="E471" s="442"/>
    </row>
    <row r="472" spans="3:5" ht="12.75">
      <c r="C472" s="469"/>
      <c r="D472" s="332"/>
      <c r="E472" s="442"/>
    </row>
    <row r="473" spans="3:5" ht="12.75">
      <c r="C473" s="469"/>
      <c r="D473" s="332"/>
      <c r="E473" s="442"/>
    </row>
    <row r="474" spans="3:5" ht="12.75">
      <c r="C474" s="469"/>
      <c r="D474" s="332"/>
      <c r="E474" s="442"/>
    </row>
    <row r="475" spans="3:5" ht="12.75">
      <c r="C475" s="469"/>
      <c r="D475" s="332"/>
      <c r="E475" s="442"/>
    </row>
    <row r="476" spans="3:5" ht="12.75">
      <c r="C476" s="469"/>
      <c r="D476" s="332"/>
      <c r="E476" s="442"/>
    </row>
    <row r="477" spans="3:5" ht="12.75">
      <c r="C477" s="469"/>
      <c r="D477" s="332"/>
      <c r="E477" s="442"/>
    </row>
    <row r="478" spans="3:5" ht="12.75">
      <c r="C478" s="469"/>
      <c r="D478" s="332"/>
      <c r="E478" s="442"/>
    </row>
    <row r="479" spans="3:5" ht="12.75">
      <c r="C479" s="469"/>
      <c r="D479" s="332"/>
      <c r="E479" s="442"/>
    </row>
    <row r="480" spans="3:5" ht="12.75">
      <c r="C480" s="469"/>
      <c r="D480" s="332"/>
      <c r="E480" s="442"/>
    </row>
    <row r="481" spans="3:5" ht="12.75">
      <c r="C481" s="469"/>
      <c r="D481" s="332"/>
      <c r="E481" s="442"/>
    </row>
    <row r="482" spans="3:5" ht="12.75">
      <c r="C482" s="469"/>
      <c r="D482" s="332"/>
      <c r="E482" s="442"/>
    </row>
    <row r="483" spans="3:5" ht="12.75">
      <c r="C483" s="469"/>
      <c r="D483" s="332"/>
      <c r="E483" s="442"/>
    </row>
    <row r="484" spans="3:5" ht="12.75">
      <c r="C484" s="469"/>
      <c r="D484" s="332"/>
      <c r="E484" s="442"/>
    </row>
    <row r="485" spans="3:5" ht="12.75">
      <c r="C485" s="469"/>
      <c r="D485" s="332"/>
      <c r="E485" s="442"/>
    </row>
    <row r="486" spans="3:5" ht="12.75">
      <c r="C486" s="469"/>
      <c r="D486" s="332"/>
      <c r="E486" s="442"/>
    </row>
    <row r="487" spans="3:5" ht="12.75">
      <c r="C487" s="469"/>
      <c r="D487" s="332"/>
      <c r="E487" s="442"/>
    </row>
    <row r="488" spans="3:5" ht="12.75">
      <c r="C488" s="469"/>
      <c r="D488" s="332"/>
      <c r="E488" s="442"/>
    </row>
    <row r="489" spans="3:5" ht="12.75">
      <c r="C489" s="469"/>
      <c r="D489" s="332"/>
      <c r="E489" s="442"/>
    </row>
    <row r="490" spans="3:5" ht="12.75">
      <c r="C490" s="469"/>
      <c r="D490" s="332"/>
      <c r="E490" s="442"/>
    </row>
    <row r="491" spans="3:5" ht="12.75">
      <c r="C491" s="469"/>
      <c r="D491" s="332"/>
      <c r="E491" s="442"/>
    </row>
    <row r="492" spans="3:5" ht="12.75">
      <c r="C492" s="469"/>
      <c r="D492" s="332"/>
      <c r="E492" s="442"/>
    </row>
    <row r="493" spans="3:5" ht="12.75">
      <c r="C493" s="469"/>
      <c r="D493" s="332"/>
      <c r="E493" s="442"/>
    </row>
    <row r="494" spans="3:5" ht="12.75">
      <c r="C494" s="469"/>
      <c r="D494" s="332"/>
      <c r="E494" s="442"/>
    </row>
    <row r="495" spans="3:5" ht="12.75">
      <c r="C495" s="469"/>
      <c r="D495" s="332"/>
      <c r="E495" s="442"/>
    </row>
    <row r="496" spans="3:5" ht="12.75">
      <c r="C496" s="469"/>
      <c r="D496" s="332"/>
      <c r="E496" s="442"/>
    </row>
    <row r="497" spans="3:5" ht="12.75">
      <c r="C497" s="469"/>
      <c r="D497" s="332"/>
      <c r="E497" s="442"/>
    </row>
    <row r="498" spans="3:5" ht="12.75">
      <c r="C498" s="469"/>
      <c r="D498" s="332"/>
      <c r="E498" s="442"/>
    </row>
    <row r="499" spans="3:5" ht="12.75">
      <c r="C499" s="469"/>
      <c r="D499" s="332"/>
      <c r="E499" s="442"/>
    </row>
    <row r="500" spans="3:5" ht="12.75">
      <c r="C500" s="469"/>
      <c r="D500" s="332"/>
      <c r="E500" s="442"/>
    </row>
    <row r="501" spans="3:5" ht="12.75">
      <c r="C501" s="469"/>
      <c r="D501" s="332"/>
      <c r="E501" s="442"/>
    </row>
    <row r="502" spans="3:5" ht="12.75">
      <c r="C502" s="469"/>
      <c r="D502" s="332"/>
      <c r="E502" s="442"/>
    </row>
    <row r="503" spans="3:5" ht="12.75">
      <c r="C503" s="469"/>
      <c r="D503" s="332"/>
      <c r="E503" s="442"/>
    </row>
    <row r="504" spans="3:5" ht="12.75">
      <c r="C504" s="469"/>
      <c r="D504" s="332"/>
      <c r="E504" s="442"/>
    </row>
    <row r="505" spans="3:5" ht="12.75">
      <c r="C505" s="469"/>
      <c r="D505" s="332"/>
      <c r="E505" s="442"/>
    </row>
    <row r="506" spans="3:5" ht="12.75">
      <c r="C506" s="469"/>
      <c r="D506" s="332"/>
      <c r="E506" s="442"/>
    </row>
    <row r="507" spans="3:5" ht="12.75">
      <c r="C507" s="469"/>
      <c r="D507" s="332"/>
      <c r="E507" s="442"/>
    </row>
    <row r="508" spans="3:5" ht="12.75">
      <c r="C508" s="469"/>
      <c r="D508" s="332"/>
      <c r="E508" s="442"/>
    </row>
    <row r="509" spans="3:5" ht="12.75">
      <c r="C509" s="469"/>
      <c r="D509" s="332"/>
      <c r="E509" s="442"/>
    </row>
    <row r="510" spans="3:5" ht="12.75">
      <c r="C510" s="469"/>
      <c r="D510" s="332"/>
      <c r="E510" s="442"/>
    </row>
    <row r="511" spans="3:5" ht="12.75">
      <c r="C511" s="469"/>
      <c r="D511" s="332"/>
      <c r="E511" s="442"/>
    </row>
    <row r="512" spans="3:5" ht="12.75">
      <c r="C512" s="469"/>
      <c r="D512" s="332"/>
      <c r="E512" s="442"/>
    </row>
    <row r="513" spans="3:5" ht="12.75">
      <c r="C513" s="469"/>
      <c r="D513" s="332"/>
      <c r="E513" s="442"/>
    </row>
    <row r="514" spans="3:5" ht="12.75">
      <c r="C514" s="469"/>
      <c r="D514" s="332"/>
      <c r="E514" s="442"/>
    </row>
    <row r="515" spans="3:5" ht="12.75">
      <c r="C515" s="469"/>
      <c r="D515" s="332"/>
      <c r="E515" s="442"/>
    </row>
    <row r="516" spans="3:5" ht="12.75">
      <c r="C516" s="469"/>
      <c r="D516" s="332"/>
      <c r="E516" s="442"/>
    </row>
    <row r="517" spans="3:5" ht="12.75">
      <c r="C517" s="469"/>
      <c r="D517" s="332"/>
      <c r="E517" s="442"/>
    </row>
    <row r="518" spans="3:5" ht="12.75">
      <c r="C518" s="469"/>
      <c r="D518" s="332"/>
      <c r="E518" s="442"/>
    </row>
    <row r="519" spans="3:5" ht="12.75">
      <c r="C519" s="469"/>
      <c r="D519" s="332"/>
      <c r="E519" s="442"/>
    </row>
    <row r="520" spans="3:5" ht="12.75">
      <c r="C520" s="469"/>
      <c r="D520" s="332"/>
      <c r="E520" s="442"/>
    </row>
    <row r="521" spans="3:5" ht="12.75">
      <c r="C521" s="469"/>
      <c r="D521" s="332"/>
      <c r="E521" s="442"/>
    </row>
    <row r="522" spans="3:5" ht="12.75">
      <c r="C522" s="469"/>
      <c r="D522" s="332"/>
      <c r="E522" s="442"/>
    </row>
    <row r="523" spans="3:5" ht="12.75">
      <c r="C523" s="469"/>
      <c r="D523" s="332"/>
      <c r="E523" s="442"/>
    </row>
    <row r="524" spans="3:5" ht="12.75">
      <c r="C524" s="469"/>
      <c r="D524" s="332"/>
      <c r="E524" s="442"/>
    </row>
    <row r="525" spans="3:5" ht="12.75">
      <c r="C525" s="469"/>
      <c r="D525" s="332"/>
      <c r="E525" s="442"/>
    </row>
    <row r="526" spans="3:5" ht="12.75">
      <c r="C526" s="469"/>
      <c r="D526" s="332"/>
      <c r="E526" s="442"/>
    </row>
    <row r="527" spans="3:5" ht="12.75">
      <c r="C527" s="469"/>
      <c r="D527" s="332"/>
      <c r="E527" s="442"/>
    </row>
    <row r="528" spans="3:5" ht="12.75">
      <c r="C528" s="469"/>
      <c r="D528" s="332"/>
      <c r="E528" s="442"/>
    </row>
    <row r="529" spans="3:5" ht="12.75">
      <c r="C529" s="469"/>
      <c r="D529" s="332"/>
      <c r="E529" s="442"/>
    </row>
    <row r="530" spans="3:5" ht="12.75">
      <c r="C530" s="469"/>
      <c r="D530" s="332"/>
      <c r="E530" s="442"/>
    </row>
    <row r="531" spans="3:5" ht="12.75">
      <c r="C531" s="469"/>
      <c r="D531" s="332"/>
      <c r="E531" s="442"/>
    </row>
    <row r="532" spans="3:5" ht="12.75">
      <c r="C532" s="469"/>
      <c r="D532" s="332"/>
      <c r="E532" s="442"/>
    </row>
    <row r="533" spans="3:5" ht="12.75">
      <c r="C533" s="469"/>
      <c r="D533" s="332"/>
      <c r="E533" s="442"/>
    </row>
    <row r="534" spans="3:5" ht="12.75">
      <c r="C534" s="469"/>
      <c r="D534" s="332"/>
      <c r="E534" s="442"/>
    </row>
    <row r="535" spans="3:5" ht="12.75">
      <c r="C535" s="469"/>
      <c r="D535" s="332"/>
      <c r="E535" s="442"/>
    </row>
    <row r="536" spans="3:5" ht="12.75">
      <c r="C536" s="469"/>
      <c r="D536" s="332"/>
      <c r="E536" s="442"/>
    </row>
    <row r="537" spans="3:5" ht="12.75">
      <c r="C537" s="469"/>
      <c r="D537" s="332"/>
      <c r="E537" s="442"/>
    </row>
    <row r="538" spans="3:5" ht="12.75">
      <c r="C538" s="469"/>
      <c r="D538" s="332"/>
      <c r="E538" s="442"/>
    </row>
    <row r="539" spans="3:5" ht="12.75">
      <c r="C539" s="469"/>
      <c r="D539" s="332"/>
      <c r="E539" s="442"/>
    </row>
    <row r="540" spans="3:5" ht="12.75">
      <c r="C540" s="469"/>
      <c r="D540" s="332"/>
      <c r="E540" s="442"/>
    </row>
    <row r="541" spans="3:5" ht="12.75">
      <c r="C541" s="469"/>
      <c r="D541" s="332"/>
      <c r="E541" s="442"/>
    </row>
    <row r="542" spans="3:5" ht="12.75">
      <c r="C542" s="469"/>
      <c r="D542" s="332"/>
      <c r="E542" s="442"/>
    </row>
    <row r="543" spans="3:5" ht="12.75">
      <c r="C543" s="469"/>
      <c r="D543" s="332"/>
      <c r="E543" s="442"/>
    </row>
    <row r="544" spans="3:5" ht="12.75">
      <c r="C544" s="469"/>
      <c r="D544" s="332"/>
      <c r="E544" s="442"/>
    </row>
    <row r="545" spans="3:5" ht="12.75">
      <c r="C545" s="469"/>
      <c r="D545" s="332"/>
      <c r="E545" s="442"/>
    </row>
    <row r="546" spans="3:5" ht="12.75">
      <c r="C546" s="469"/>
      <c r="D546" s="332"/>
      <c r="E546" s="442"/>
    </row>
    <row r="547" spans="3:5" ht="12.75">
      <c r="C547" s="469"/>
      <c r="D547" s="332"/>
      <c r="E547" s="442"/>
    </row>
    <row r="548" spans="3:5" ht="12.75">
      <c r="C548" s="469"/>
      <c r="D548" s="332"/>
      <c r="E548" s="442"/>
    </row>
    <row r="549" spans="3:5" ht="12.75">
      <c r="C549" s="469"/>
      <c r="D549" s="332"/>
      <c r="E549" s="442"/>
    </row>
    <row r="550" spans="3:5" ht="12.75">
      <c r="C550" s="469"/>
      <c r="D550" s="332"/>
      <c r="E550" s="442"/>
    </row>
    <row r="551" spans="3:5" ht="12.75">
      <c r="C551" s="469"/>
      <c r="D551" s="332"/>
      <c r="E551" s="442"/>
    </row>
    <row r="552" spans="3:5" ht="12.75">
      <c r="C552" s="469"/>
      <c r="D552" s="332"/>
      <c r="E552" s="442"/>
    </row>
    <row r="553" spans="3:5" ht="12.75">
      <c r="C553" s="469"/>
      <c r="D553" s="332"/>
      <c r="E553" s="442"/>
    </row>
    <row r="554" spans="3:5" ht="12.75">
      <c r="C554" s="469"/>
      <c r="D554" s="332"/>
      <c r="E554" s="442"/>
    </row>
    <row r="555" spans="3:5" ht="12.75">
      <c r="C555" s="469"/>
      <c r="D555" s="332"/>
      <c r="E555" s="442"/>
    </row>
    <row r="556" spans="3:5" ht="12.75">
      <c r="C556" s="469"/>
      <c r="D556" s="332"/>
      <c r="E556" s="442"/>
    </row>
    <row r="557" spans="3:5" ht="12.75">
      <c r="C557" s="469"/>
      <c r="D557" s="332"/>
      <c r="E557" s="442"/>
    </row>
    <row r="558" spans="3:5" ht="12.75">
      <c r="C558" s="469"/>
      <c r="D558" s="332"/>
      <c r="E558" s="442"/>
    </row>
    <row r="559" spans="3:5" ht="12.75">
      <c r="C559" s="469"/>
      <c r="D559" s="332"/>
      <c r="E559" s="442"/>
    </row>
    <row r="560" spans="3:5" ht="12.75">
      <c r="C560" s="469"/>
      <c r="D560" s="332"/>
      <c r="E560" s="442"/>
    </row>
    <row r="561" spans="3:5" ht="12.75">
      <c r="C561" s="469"/>
      <c r="D561" s="332"/>
      <c r="E561" s="442"/>
    </row>
    <row r="562" spans="3:5" ht="12.75">
      <c r="C562" s="469"/>
      <c r="D562" s="332"/>
      <c r="E562" s="442"/>
    </row>
    <row r="563" spans="3:5" ht="12.75">
      <c r="C563" s="469"/>
      <c r="D563" s="332"/>
      <c r="E563" s="442"/>
    </row>
    <row r="564" spans="3:5" ht="12.75">
      <c r="C564" s="469"/>
      <c r="D564" s="332"/>
      <c r="E564" s="442"/>
    </row>
    <row r="565" spans="3:5" ht="12.75">
      <c r="C565" s="469"/>
      <c r="D565" s="332"/>
      <c r="E565" s="442"/>
    </row>
    <row r="566" spans="3:5" ht="12.75">
      <c r="C566" s="469"/>
      <c r="D566" s="332"/>
      <c r="E566" s="442"/>
    </row>
    <row r="567" spans="3:5" ht="12.75">
      <c r="C567" s="469"/>
      <c r="D567" s="332"/>
      <c r="E567" s="442"/>
    </row>
    <row r="568" spans="3:5" ht="12.75">
      <c r="C568" s="469"/>
      <c r="D568" s="332"/>
      <c r="E568" s="442"/>
    </row>
    <row r="569" spans="3:5" ht="12.75">
      <c r="C569" s="469"/>
      <c r="D569" s="332"/>
      <c r="E569" s="442"/>
    </row>
    <row r="570" spans="3:5" ht="12.75">
      <c r="C570" s="469"/>
      <c r="D570" s="332"/>
      <c r="E570" s="442"/>
    </row>
    <row r="571" spans="3:5" ht="12.75">
      <c r="C571" s="469"/>
      <c r="D571" s="332"/>
      <c r="E571" s="442"/>
    </row>
    <row r="572" spans="3:5" ht="12.75">
      <c r="C572" s="469"/>
      <c r="D572" s="332"/>
      <c r="E572" s="442"/>
    </row>
    <row r="573" spans="3:5" ht="12.75">
      <c r="C573" s="469"/>
      <c r="D573" s="332"/>
      <c r="E573" s="442"/>
    </row>
    <row r="574" spans="3:5" ht="12.75">
      <c r="C574" s="469"/>
      <c r="D574" s="332"/>
      <c r="E574" s="442"/>
    </row>
    <row r="575" spans="3:5" ht="12.75">
      <c r="C575" s="469"/>
      <c r="D575" s="332"/>
      <c r="E575" s="442"/>
    </row>
    <row r="576" spans="3:5" ht="12.75">
      <c r="C576" s="469"/>
      <c r="D576" s="332"/>
      <c r="E576" s="442"/>
    </row>
    <row r="577" spans="3:5" ht="12.75">
      <c r="C577" s="469"/>
      <c r="D577" s="332"/>
      <c r="E577" s="442"/>
    </row>
    <row r="578" spans="3:5" ht="12.75">
      <c r="C578" s="469"/>
      <c r="D578" s="332"/>
      <c r="E578" s="442"/>
    </row>
    <row r="579" spans="3:5" ht="12.75">
      <c r="C579" s="469"/>
      <c r="D579" s="332"/>
      <c r="E579" s="442"/>
    </row>
    <row r="580" spans="3:5" ht="12.75">
      <c r="C580" s="469"/>
      <c r="D580" s="332"/>
      <c r="E580" s="442"/>
    </row>
    <row r="581" spans="3:5" ht="12.75">
      <c r="C581" s="469"/>
      <c r="D581" s="332"/>
      <c r="E581" s="442"/>
    </row>
    <row r="582" spans="3:5" ht="12.75">
      <c r="C582" s="469"/>
      <c r="D582" s="332"/>
      <c r="E582" s="442"/>
    </row>
    <row r="583" spans="3:5" ht="12.75">
      <c r="C583" s="469"/>
      <c r="D583" s="332"/>
      <c r="E583" s="442"/>
    </row>
    <row r="584" spans="3:5" ht="12.75">
      <c r="C584" s="469"/>
      <c r="D584" s="332"/>
      <c r="E584" s="442"/>
    </row>
    <row r="585" spans="3:5" ht="12.75">
      <c r="C585" s="469"/>
      <c r="D585" s="332"/>
      <c r="E585" s="442"/>
    </row>
    <row r="586" spans="3:5" ht="12.75">
      <c r="C586" s="469"/>
      <c r="D586" s="332"/>
      <c r="E586" s="442"/>
    </row>
    <row r="587" spans="3:5" ht="12.75">
      <c r="C587" s="469"/>
      <c r="D587" s="332"/>
      <c r="E587" s="442"/>
    </row>
    <row r="588" spans="3:5" ht="12.75">
      <c r="C588" s="469"/>
      <c r="D588" s="332"/>
      <c r="E588" s="442"/>
    </row>
    <row r="589" spans="3:5" ht="12.75">
      <c r="C589" s="469"/>
      <c r="D589" s="332"/>
      <c r="E589" s="442"/>
    </row>
    <row r="590" spans="3:5" ht="12.75">
      <c r="C590" s="469"/>
      <c r="D590" s="332"/>
      <c r="E590" s="442"/>
    </row>
    <row r="591" spans="3:5" ht="12.75">
      <c r="C591" s="469"/>
      <c r="D591" s="332"/>
      <c r="E591" s="442"/>
    </row>
    <row r="592" spans="3:5" ht="12.75">
      <c r="C592" s="469"/>
      <c r="D592" s="332"/>
      <c r="E592" s="442"/>
    </row>
    <row r="593" spans="3:5" ht="12.75">
      <c r="C593" s="469"/>
      <c r="D593" s="332"/>
      <c r="E593" s="442"/>
    </row>
    <row r="594" spans="3:5" ht="12.75">
      <c r="C594" s="469"/>
      <c r="D594" s="332"/>
      <c r="E594" s="442"/>
    </row>
    <row r="595" spans="3:5" ht="12.75">
      <c r="C595" s="469"/>
      <c r="D595" s="332"/>
      <c r="E595" s="442"/>
    </row>
    <row r="596" spans="3:5" ht="12.75">
      <c r="C596" s="469"/>
      <c r="D596" s="332"/>
      <c r="E596" s="442"/>
    </row>
    <row r="597" spans="3:5" ht="12.75">
      <c r="C597" s="469"/>
      <c r="D597" s="332"/>
      <c r="E597" s="442"/>
    </row>
    <row r="598" spans="3:5" ht="12.75">
      <c r="C598" s="469"/>
      <c r="D598" s="332"/>
      <c r="E598" s="442"/>
    </row>
    <row r="599" spans="3:5" ht="12.75">
      <c r="C599" s="469"/>
      <c r="D599" s="332"/>
      <c r="E599" s="442"/>
    </row>
    <row r="600" spans="3:5" ht="12.75">
      <c r="C600" s="469"/>
      <c r="D600" s="332"/>
      <c r="E600" s="442"/>
    </row>
    <row r="601" spans="3:5" ht="12.75">
      <c r="C601" s="469"/>
      <c r="D601" s="332"/>
      <c r="E601" s="442"/>
    </row>
    <row r="602" spans="3:5" ht="12.75">
      <c r="C602" s="469"/>
      <c r="D602" s="332"/>
      <c r="E602" s="442"/>
    </row>
    <row r="603" spans="3:5" ht="12.75">
      <c r="C603" s="469"/>
      <c r="D603" s="332"/>
      <c r="E603" s="442"/>
    </row>
    <row r="604" spans="3:5" ht="12.75">
      <c r="C604" s="469"/>
      <c r="D604" s="332"/>
      <c r="E604" s="442"/>
    </row>
    <row r="605" spans="3:5" ht="12.75">
      <c r="C605" s="469"/>
      <c r="D605" s="332"/>
      <c r="E605" s="442"/>
    </row>
    <row r="606" spans="3:5" ht="12.75">
      <c r="C606" s="469"/>
      <c r="D606" s="332"/>
      <c r="E606" s="442"/>
    </row>
    <row r="607" spans="3:5" ht="12.75">
      <c r="C607" s="469"/>
      <c r="D607" s="332"/>
      <c r="E607" s="442"/>
    </row>
    <row r="608" spans="3:5" ht="12.75">
      <c r="C608" s="469"/>
      <c r="D608" s="332"/>
      <c r="E608" s="442"/>
    </row>
    <row r="609" spans="3:5" ht="12.75">
      <c r="C609" s="469"/>
      <c r="D609" s="332"/>
      <c r="E609" s="442"/>
    </row>
    <row r="610" spans="3:5" ht="12.75">
      <c r="C610" s="469"/>
      <c r="D610" s="332"/>
      <c r="E610" s="442"/>
    </row>
    <row r="611" spans="3:5" ht="12.75">
      <c r="C611" s="469"/>
      <c r="D611" s="332"/>
      <c r="E611" s="442"/>
    </row>
    <row r="612" spans="3:5" ht="12.75">
      <c r="C612" s="469"/>
      <c r="D612" s="332"/>
      <c r="E612" s="442"/>
    </row>
    <row r="613" spans="3:5" ht="12.75">
      <c r="C613" s="469"/>
      <c r="D613" s="332"/>
      <c r="E613" s="442"/>
    </row>
    <row r="614" spans="3:5" ht="12.75">
      <c r="C614" s="469"/>
      <c r="D614" s="332"/>
      <c r="E614" s="442"/>
    </row>
    <row r="615" spans="3:5" ht="12.75">
      <c r="C615" s="469"/>
      <c r="D615" s="332"/>
      <c r="E615" s="442"/>
    </row>
    <row r="616" spans="3:5" ht="12.75">
      <c r="C616" s="469"/>
      <c r="D616" s="332"/>
      <c r="E616" s="442"/>
    </row>
    <row r="617" spans="3:5" ht="12.75">
      <c r="C617" s="469"/>
      <c r="D617" s="332"/>
      <c r="E617" s="442"/>
    </row>
    <row r="618" spans="3:5" ht="12.75">
      <c r="C618" s="469"/>
      <c r="D618" s="332"/>
      <c r="E618" s="442"/>
    </row>
    <row r="619" spans="3:5" ht="12.75">
      <c r="C619" s="469"/>
      <c r="D619" s="332"/>
      <c r="E619" s="442"/>
    </row>
    <row r="620" spans="3:5" ht="12.75">
      <c r="C620" s="469"/>
      <c r="D620" s="332"/>
      <c r="E620" s="442"/>
    </row>
    <row r="621" spans="3:5" ht="12.75">
      <c r="C621" s="469"/>
      <c r="D621" s="332"/>
      <c r="E621" s="442"/>
    </row>
    <row r="622" spans="3:5" ht="12.75">
      <c r="C622" s="469"/>
      <c r="D622" s="332"/>
      <c r="E622" s="442"/>
    </row>
    <row r="623" spans="3:5" ht="12.75">
      <c r="C623" s="469"/>
      <c r="D623" s="332"/>
      <c r="E623" s="442"/>
    </row>
    <row r="624" spans="3:5" ht="12.75">
      <c r="C624" s="469"/>
      <c r="D624" s="332"/>
      <c r="E624" s="442"/>
    </row>
    <row r="625" spans="3:5" ht="12.75">
      <c r="C625" s="469"/>
      <c r="D625" s="332"/>
      <c r="E625" s="442"/>
    </row>
    <row r="626" spans="3:5" ht="12.75">
      <c r="C626" s="469"/>
      <c r="D626" s="332"/>
      <c r="E626" s="442"/>
    </row>
    <row r="627" spans="3:5" ht="12.75">
      <c r="C627" s="469"/>
      <c r="D627" s="332"/>
      <c r="E627" s="442"/>
    </row>
    <row r="628" spans="3:5" ht="12.75">
      <c r="C628" s="469"/>
      <c r="D628" s="332"/>
      <c r="E628" s="442"/>
    </row>
    <row r="629" spans="3:5" ht="12.75">
      <c r="C629" s="469"/>
      <c r="D629" s="332"/>
      <c r="E629" s="442"/>
    </row>
    <row r="630" spans="3:5" ht="12.75">
      <c r="C630" s="469"/>
      <c r="D630" s="332"/>
      <c r="E630" s="442"/>
    </row>
    <row r="631" spans="3:5" ht="12.75">
      <c r="C631" s="469"/>
      <c r="D631" s="332"/>
      <c r="E631" s="442"/>
    </row>
    <row r="632" spans="3:5" ht="12.75">
      <c r="C632" s="469"/>
      <c r="D632" s="332"/>
      <c r="E632" s="442"/>
    </row>
    <row r="633" spans="3:5" ht="12.75">
      <c r="C633" s="469"/>
      <c r="D633" s="332"/>
      <c r="E633" s="442"/>
    </row>
    <row r="634" spans="3:5" ht="12.75">
      <c r="C634" s="469"/>
      <c r="D634" s="332"/>
      <c r="E634" s="442"/>
    </row>
    <row r="635" spans="3:5" ht="12.75">
      <c r="C635" s="469"/>
      <c r="D635" s="332"/>
      <c r="E635" s="442"/>
    </row>
    <row r="636" spans="3:5" ht="12.75">
      <c r="C636" s="469"/>
      <c r="D636" s="332"/>
      <c r="E636" s="442"/>
    </row>
    <row r="637" spans="3:5" ht="12.75">
      <c r="C637" s="469"/>
      <c r="D637" s="332"/>
      <c r="E637" s="442"/>
    </row>
    <row r="638" spans="3:5" ht="12.75">
      <c r="C638" s="469"/>
      <c r="D638" s="332"/>
      <c r="E638" s="442"/>
    </row>
    <row r="639" spans="3:5" ht="12.75">
      <c r="C639" s="469"/>
      <c r="D639" s="332"/>
      <c r="E639" s="442"/>
    </row>
    <row r="640" spans="3:5" ht="12.75">
      <c r="C640" s="469"/>
      <c r="D640" s="332"/>
      <c r="E640" s="442"/>
    </row>
    <row r="641" spans="3:5" ht="12.75">
      <c r="C641" s="469"/>
      <c r="D641" s="332"/>
      <c r="E641" s="442"/>
    </row>
    <row r="642" spans="3:5" ht="12.75">
      <c r="C642" s="469"/>
      <c r="D642" s="332"/>
      <c r="E642" s="442"/>
    </row>
    <row r="643" spans="3:5" ht="12.75">
      <c r="C643" s="469"/>
      <c r="D643" s="332"/>
      <c r="E643" s="442"/>
    </row>
    <row r="644" spans="3:5" ht="12.75">
      <c r="C644" s="469"/>
      <c r="D644" s="332"/>
      <c r="E644" s="442"/>
    </row>
    <row r="645" spans="3:5" ht="12.75">
      <c r="C645" s="469"/>
      <c r="D645" s="332"/>
      <c r="E645" s="442"/>
    </row>
    <row r="646" spans="3:5" ht="12.75">
      <c r="C646" s="469"/>
      <c r="D646" s="332"/>
      <c r="E646" s="442"/>
    </row>
    <row r="647" spans="3:5" ht="12.75">
      <c r="C647" s="469"/>
      <c r="D647" s="332"/>
      <c r="E647" s="442"/>
    </row>
    <row r="648" spans="3:5" ht="12.75">
      <c r="C648" s="469"/>
      <c r="D648" s="332"/>
      <c r="E648" s="442"/>
    </row>
    <row r="649" spans="3:5" ht="12.75">
      <c r="C649" s="469"/>
      <c r="D649" s="332"/>
      <c r="E649" s="442"/>
    </row>
    <row r="650" spans="3:5" ht="12.75">
      <c r="C650" s="469"/>
      <c r="D650" s="332"/>
      <c r="E650" s="442"/>
    </row>
    <row r="651" spans="3:5" ht="12.75">
      <c r="C651" s="469"/>
      <c r="D651" s="332"/>
      <c r="E651" s="442"/>
    </row>
    <row r="652" spans="3:5" ht="12.75">
      <c r="C652" s="469"/>
      <c r="D652" s="332"/>
      <c r="E652" s="442"/>
    </row>
    <row r="653" spans="3:5" ht="12.75">
      <c r="C653" s="469"/>
      <c r="D653" s="332"/>
      <c r="E653" s="442"/>
    </row>
    <row r="654" spans="3:5" ht="12.75">
      <c r="C654" s="469"/>
      <c r="D654" s="332"/>
      <c r="E654" s="442"/>
    </row>
    <row r="655" spans="3:5" ht="12.75">
      <c r="C655" s="469"/>
      <c r="D655" s="332"/>
      <c r="E655" s="442"/>
    </row>
    <row r="656" spans="3:5" ht="12.75">
      <c r="C656" s="469"/>
      <c r="D656" s="332"/>
      <c r="E656" s="442"/>
    </row>
    <row r="657" spans="3:5" ht="12.75">
      <c r="C657" s="469"/>
      <c r="D657" s="332"/>
      <c r="E657" s="442"/>
    </row>
    <row r="658" spans="3:5" ht="12.75">
      <c r="C658" s="469"/>
      <c r="D658" s="332"/>
      <c r="E658" s="442"/>
    </row>
    <row r="659" spans="3:5" ht="12.75">
      <c r="C659" s="469"/>
      <c r="D659" s="332"/>
      <c r="E659" s="442"/>
    </row>
    <row r="660" spans="3:5" ht="12.75">
      <c r="C660" s="469"/>
      <c r="D660" s="332"/>
      <c r="E660" s="442"/>
    </row>
    <row r="661" spans="3:5" ht="12.75">
      <c r="C661" s="469"/>
      <c r="D661" s="332"/>
      <c r="E661" s="442"/>
    </row>
    <row r="662" spans="3:5" ht="12.75">
      <c r="C662" s="469"/>
      <c r="D662" s="332"/>
      <c r="E662" s="442"/>
    </row>
    <row r="663" spans="3:5" ht="12.75">
      <c r="C663" s="469"/>
      <c r="D663" s="332"/>
      <c r="E663" s="442"/>
    </row>
    <row r="664" spans="3:5" ht="12.75">
      <c r="C664" s="469"/>
      <c r="D664" s="332"/>
      <c r="E664" s="442"/>
    </row>
    <row r="665" spans="3:5" ht="12.75">
      <c r="C665" s="469"/>
      <c r="D665" s="332"/>
      <c r="E665" s="442"/>
    </row>
    <row r="666" spans="3:5" ht="12.75">
      <c r="C666" s="469"/>
      <c r="D666" s="332"/>
      <c r="E666" s="442"/>
    </row>
    <row r="667" spans="3:5" ht="12.75">
      <c r="C667" s="469"/>
      <c r="D667" s="332"/>
      <c r="E667" s="442"/>
    </row>
    <row r="668" spans="3:5" ht="12.75">
      <c r="C668" s="469"/>
      <c r="D668" s="332"/>
      <c r="E668" s="442"/>
    </row>
    <row r="669" spans="3:5" ht="12.75">
      <c r="C669" s="469"/>
      <c r="D669" s="332"/>
      <c r="E669" s="442"/>
    </row>
    <row r="670" spans="3:5" ht="12.75">
      <c r="C670" s="469"/>
      <c r="D670" s="332"/>
      <c r="E670" s="442"/>
    </row>
    <row r="671" spans="3:5" ht="12.75">
      <c r="C671" s="469"/>
      <c r="D671" s="332"/>
      <c r="E671" s="442"/>
    </row>
    <row r="672" spans="3:5" ht="12.75">
      <c r="C672" s="469"/>
      <c r="D672" s="332"/>
      <c r="E672" s="442"/>
    </row>
    <row r="673" spans="3:5" ht="12.75">
      <c r="C673" s="469"/>
      <c r="D673" s="332"/>
      <c r="E673" s="442"/>
    </row>
    <row r="674" spans="3:5" ht="12.75">
      <c r="C674" s="469"/>
      <c r="D674" s="332"/>
      <c r="E674" s="442"/>
    </row>
    <row r="675" spans="3:5" ht="12.75">
      <c r="C675" s="469"/>
      <c r="D675" s="332"/>
      <c r="E675" s="442"/>
    </row>
    <row r="676" spans="3:5" ht="12.75">
      <c r="C676" s="469"/>
      <c r="D676" s="332"/>
      <c r="E676" s="442"/>
    </row>
    <row r="677" spans="3:5" ht="12.75">
      <c r="C677" s="469"/>
      <c r="D677" s="332"/>
      <c r="E677" s="442"/>
    </row>
    <row r="678" spans="3:5" ht="12.75">
      <c r="C678" s="469"/>
      <c r="D678" s="332"/>
      <c r="E678" s="442"/>
    </row>
    <row r="679" spans="3:5" ht="12.75">
      <c r="C679" s="469"/>
      <c r="D679" s="332"/>
      <c r="E679" s="442"/>
    </row>
    <row r="680" spans="3:5" ht="12.75">
      <c r="C680" s="469"/>
      <c r="D680" s="332"/>
      <c r="E680" s="442"/>
    </row>
    <row r="681" spans="3:5" ht="12.75">
      <c r="C681" s="469"/>
      <c r="D681" s="332"/>
      <c r="E681" s="442"/>
    </row>
    <row r="682" spans="3:5" ht="12.75">
      <c r="C682" s="469"/>
      <c r="D682" s="332"/>
      <c r="E682" s="442"/>
    </row>
    <row r="683" spans="3:5" ht="12.75">
      <c r="C683" s="469"/>
      <c r="D683" s="332"/>
      <c r="E683" s="442"/>
    </row>
    <row r="684" spans="3:5" ht="12.75">
      <c r="C684" s="469"/>
      <c r="D684" s="332"/>
      <c r="E684" s="442"/>
    </row>
    <row r="685" spans="3:5" ht="12.75">
      <c r="C685" s="469"/>
      <c r="D685" s="332"/>
      <c r="E685" s="442"/>
    </row>
    <row r="686" spans="3:5" ht="12.75">
      <c r="C686" s="469"/>
      <c r="D686" s="332"/>
      <c r="E686" s="442"/>
    </row>
    <row r="687" spans="3:5" ht="12.75">
      <c r="C687" s="469"/>
      <c r="D687" s="332"/>
      <c r="E687" s="442"/>
    </row>
    <row r="688" spans="3:5" ht="12.75">
      <c r="C688" s="469"/>
      <c r="D688" s="332"/>
      <c r="E688" s="442"/>
    </row>
    <row r="689" spans="3:5" ht="12.75">
      <c r="C689" s="469"/>
      <c r="D689" s="332"/>
      <c r="E689" s="442"/>
    </row>
    <row r="690" spans="3:5" ht="12.75">
      <c r="C690" s="469"/>
      <c r="D690" s="332"/>
      <c r="E690" s="442"/>
    </row>
    <row r="691" spans="3:5" ht="12.75">
      <c r="C691" s="469"/>
      <c r="D691" s="332"/>
      <c r="E691" s="442"/>
    </row>
    <row r="692" spans="3:5" ht="12.75">
      <c r="C692" s="469"/>
      <c r="D692" s="332"/>
      <c r="E692" s="442"/>
    </row>
    <row r="693" spans="3:5" ht="12.75">
      <c r="C693" s="469"/>
      <c r="D693" s="332"/>
      <c r="E693" s="442"/>
    </row>
    <row r="694" spans="3:5" ht="12.75">
      <c r="C694" s="469"/>
      <c r="D694" s="332"/>
      <c r="E694" s="442"/>
    </row>
    <row r="695" spans="3:5" ht="12.75">
      <c r="C695" s="469"/>
      <c r="D695" s="332"/>
      <c r="E695" s="442"/>
    </row>
    <row r="696" spans="3:5" ht="12.75">
      <c r="C696" s="469"/>
      <c r="D696" s="332"/>
      <c r="E696" s="442"/>
    </row>
    <row r="697" spans="3:5" ht="12.75">
      <c r="C697" s="469"/>
      <c r="D697" s="332"/>
      <c r="E697" s="442"/>
    </row>
    <row r="698" spans="3:5" ht="12.75">
      <c r="C698" s="469"/>
      <c r="D698" s="332"/>
      <c r="E698" s="442"/>
    </row>
    <row r="699" spans="3:5" ht="12.75">
      <c r="C699" s="469"/>
      <c r="D699" s="332"/>
      <c r="E699" s="442"/>
    </row>
    <row r="700" spans="3:5" ht="12.75">
      <c r="C700" s="469"/>
      <c r="D700" s="332"/>
      <c r="E700" s="442"/>
    </row>
    <row r="701" spans="3:5" ht="12.75">
      <c r="C701" s="469"/>
      <c r="D701" s="332"/>
      <c r="E701" s="442"/>
    </row>
    <row r="702" spans="3:5" ht="12.75">
      <c r="C702" s="469"/>
      <c r="D702" s="332"/>
      <c r="E702" s="442"/>
    </row>
    <row r="703" spans="3:5" ht="12.75">
      <c r="C703" s="469"/>
      <c r="D703" s="332"/>
      <c r="E703" s="442"/>
    </row>
    <row r="704" spans="3:5" ht="12.75">
      <c r="C704" s="469"/>
      <c r="D704" s="332"/>
      <c r="E704" s="442"/>
    </row>
    <row r="705" spans="3:5" ht="12.75">
      <c r="C705" s="469"/>
      <c r="D705" s="332"/>
      <c r="E705" s="442"/>
    </row>
    <row r="706" spans="3:5" ht="12.75">
      <c r="C706" s="469"/>
      <c r="D706" s="332"/>
      <c r="E706" s="442"/>
    </row>
    <row r="707" spans="3:5" ht="12.75">
      <c r="C707" s="469"/>
      <c r="D707" s="332"/>
      <c r="E707" s="442"/>
    </row>
    <row r="708" spans="3:5" ht="12.75">
      <c r="C708" s="469"/>
      <c r="D708" s="332"/>
      <c r="E708" s="442"/>
    </row>
    <row r="709" spans="3:5" ht="12.75">
      <c r="C709" s="469"/>
      <c r="D709" s="332"/>
      <c r="E709" s="442"/>
    </row>
    <row r="710" spans="3:5" ht="12.75">
      <c r="C710" s="469"/>
      <c r="D710" s="332"/>
      <c r="E710" s="442"/>
    </row>
    <row r="711" spans="3:5" ht="12.75">
      <c r="C711" s="469"/>
      <c r="D711" s="332"/>
      <c r="E711" s="442"/>
    </row>
    <row r="712" spans="3:5" ht="12.75">
      <c r="C712" s="469"/>
      <c r="D712" s="332"/>
      <c r="E712" s="442"/>
    </row>
    <row r="713" spans="3:5" ht="12.75">
      <c r="C713" s="469"/>
      <c r="D713" s="332"/>
      <c r="E713" s="442"/>
    </row>
    <row r="714" spans="3:5" ht="12.75">
      <c r="C714" s="469"/>
      <c r="D714" s="332"/>
      <c r="E714" s="442"/>
    </row>
    <row r="715" spans="3:5" ht="12.75">
      <c r="C715" s="469"/>
      <c r="D715" s="332"/>
      <c r="E715" s="442"/>
    </row>
    <row r="716" spans="3:5" ht="12.75">
      <c r="C716" s="469"/>
      <c r="D716" s="332"/>
      <c r="E716" s="442"/>
    </row>
    <row r="717" spans="3:5" ht="12.75">
      <c r="C717" s="469"/>
      <c r="D717" s="332"/>
      <c r="E717" s="442"/>
    </row>
    <row r="718" spans="3:5" ht="12.75">
      <c r="C718" s="469"/>
      <c r="D718" s="332"/>
      <c r="E718" s="442"/>
    </row>
    <row r="719" spans="3:5" ht="12.75">
      <c r="C719" s="469"/>
      <c r="D719" s="332"/>
      <c r="E719" s="442"/>
    </row>
    <row r="720" spans="3:5" ht="12.75">
      <c r="C720" s="469"/>
      <c r="D720" s="332"/>
      <c r="E720" s="442"/>
    </row>
    <row r="721" spans="3:5" ht="12.75">
      <c r="C721" s="469"/>
      <c r="D721" s="332"/>
      <c r="E721" s="442"/>
    </row>
    <row r="722" spans="3:5" ht="12.75">
      <c r="C722" s="469"/>
      <c r="D722" s="332"/>
      <c r="E722" s="442"/>
    </row>
    <row r="723" spans="3:5" ht="12.75">
      <c r="C723" s="469"/>
      <c r="D723" s="332"/>
      <c r="E723" s="442"/>
    </row>
    <row r="724" spans="3:5" ht="12.75">
      <c r="C724" s="469"/>
      <c r="D724" s="332"/>
      <c r="E724" s="442"/>
    </row>
    <row r="725" spans="3:5" ht="12.75">
      <c r="C725" s="469"/>
      <c r="D725" s="332"/>
      <c r="E725" s="442"/>
    </row>
    <row r="726" spans="3:5" ht="12.75">
      <c r="C726" s="469"/>
      <c r="D726" s="332"/>
      <c r="E726" s="442"/>
    </row>
    <row r="727" spans="3:5" ht="12.75">
      <c r="C727" s="469"/>
      <c r="D727" s="332"/>
      <c r="E727" s="442"/>
    </row>
    <row r="728" spans="3:5" ht="12.75">
      <c r="C728" s="469"/>
      <c r="D728" s="332"/>
      <c r="E728" s="442"/>
    </row>
    <row r="729" spans="3:5" ht="12.75">
      <c r="C729" s="469"/>
      <c r="D729" s="332"/>
      <c r="E729" s="442"/>
    </row>
    <row r="730" spans="3:5" ht="12.75">
      <c r="C730" s="469"/>
      <c r="D730" s="332"/>
      <c r="E730" s="442"/>
    </row>
    <row r="731" spans="3:5" ht="12.75">
      <c r="C731" s="469"/>
      <c r="D731" s="332"/>
      <c r="E731" s="442"/>
    </row>
    <row r="732" spans="3:5" ht="12.75">
      <c r="C732" s="469"/>
      <c r="D732" s="332"/>
      <c r="E732" s="442"/>
    </row>
    <row r="733" spans="3:5" ht="12.75">
      <c r="C733" s="469"/>
      <c r="D733" s="332"/>
      <c r="E733" s="442"/>
    </row>
    <row r="734" spans="3:5" ht="12.75">
      <c r="C734" s="469"/>
      <c r="D734" s="332"/>
      <c r="E734" s="442"/>
    </row>
    <row r="735" spans="3:5" ht="12.75">
      <c r="C735" s="469"/>
      <c r="D735" s="332"/>
      <c r="E735" s="442"/>
    </row>
    <row r="736" spans="3:5" ht="12.75">
      <c r="C736" s="469"/>
      <c r="D736" s="332"/>
      <c r="E736" s="442"/>
    </row>
    <row r="737" spans="3:5" ht="12.75">
      <c r="C737" s="469"/>
      <c r="D737" s="332"/>
      <c r="E737" s="442"/>
    </row>
    <row r="738" spans="3:5" ht="12.75">
      <c r="C738" s="469"/>
      <c r="D738" s="332"/>
      <c r="E738" s="442"/>
    </row>
    <row r="739" spans="3:5" ht="12.75">
      <c r="C739" s="469"/>
      <c r="D739" s="332"/>
      <c r="E739" s="442"/>
    </row>
    <row r="740" spans="3:5" ht="12.75">
      <c r="C740" s="469"/>
      <c r="D740" s="332"/>
      <c r="E740" s="442"/>
    </row>
    <row r="741" spans="3:5" ht="12.75">
      <c r="C741" s="469"/>
      <c r="D741" s="332"/>
      <c r="E741" s="442"/>
    </row>
    <row r="742" spans="3:5" ht="12.75">
      <c r="C742" s="469"/>
      <c r="D742" s="332"/>
      <c r="E742" s="442"/>
    </row>
    <row r="743" spans="3:5" ht="12.75">
      <c r="C743" s="469"/>
      <c r="D743" s="332"/>
      <c r="E743" s="442"/>
    </row>
    <row r="744" spans="3:5" ht="12.75">
      <c r="C744" s="469"/>
      <c r="D744" s="332"/>
      <c r="E744" s="442"/>
    </row>
    <row r="745" spans="3:5" ht="12.75">
      <c r="C745" s="469"/>
      <c r="D745" s="332"/>
      <c r="E745" s="442"/>
    </row>
    <row r="746" spans="3:5" ht="12.75">
      <c r="C746" s="469"/>
      <c r="D746" s="332"/>
      <c r="E746" s="442"/>
    </row>
    <row r="747" spans="3:5" ht="12.75">
      <c r="C747" s="469"/>
      <c r="D747" s="332"/>
      <c r="E747" s="442"/>
    </row>
    <row r="748" spans="3:5" ht="12.75">
      <c r="C748" s="469"/>
      <c r="D748" s="332"/>
      <c r="E748" s="442"/>
    </row>
    <row r="749" spans="3:5" ht="12.75">
      <c r="C749" s="469"/>
      <c r="D749" s="332"/>
      <c r="E749" s="442"/>
    </row>
    <row r="750" spans="3:5" ht="12.75">
      <c r="C750" s="469"/>
      <c r="D750" s="332"/>
      <c r="E750" s="442"/>
    </row>
    <row r="751" spans="3:5" ht="12.75">
      <c r="C751" s="469"/>
      <c r="D751" s="332"/>
      <c r="E751" s="442"/>
    </row>
    <row r="752" spans="3:5" ht="12.75">
      <c r="C752" s="469"/>
      <c r="D752" s="332"/>
      <c r="E752" s="442"/>
    </row>
    <row r="753" spans="3:5" ht="12.75">
      <c r="C753" s="469"/>
      <c r="D753" s="332"/>
      <c r="E753" s="442"/>
    </row>
    <row r="754" spans="3:5" ht="12.75">
      <c r="C754" s="469"/>
      <c r="D754" s="332"/>
      <c r="E754" s="442"/>
    </row>
    <row r="755" spans="3:5" ht="12.75">
      <c r="C755" s="469"/>
      <c r="D755" s="332"/>
      <c r="E755" s="442"/>
    </row>
    <row r="756" spans="3:5" ht="12.75">
      <c r="C756" s="469"/>
      <c r="D756" s="332"/>
      <c r="E756" s="442"/>
    </row>
    <row r="757" spans="3:5" ht="12.75">
      <c r="C757" s="469"/>
      <c r="D757" s="332"/>
      <c r="E757" s="442"/>
    </row>
    <row r="758" spans="3:5" ht="12.75">
      <c r="C758" s="469"/>
      <c r="D758" s="332"/>
      <c r="E758" s="442"/>
    </row>
    <row r="759" spans="3:5" ht="12.75">
      <c r="C759" s="469"/>
      <c r="D759" s="332"/>
      <c r="E759" s="442"/>
    </row>
    <row r="760" spans="3:5" ht="12.75">
      <c r="C760" s="469"/>
      <c r="D760" s="332"/>
      <c r="E760" s="442"/>
    </row>
    <row r="761" spans="3:5" ht="12.75">
      <c r="C761" s="469"/>
      <c r="D761" s="332"/>
      <c r="E761" s="442"/>
    </row>
    <row r="762" spans="3:5" ht="12.75">
      <c r="C762" s="469"/>
      <c r="D762" s="332"/>
      <c r="E762" s="442"/>
    </row>
    <row r="763" spans="3:5" ht="12.75">
      <c r="C763" s="469"/>
      <c r="D763" s="332"/>
      <c r="E763" s="442"/>
    </row>
    <row r="764" spans="3:5" ht="12.75">
      <c r="C764" s="469"/>
      <c r="D764" s="332"/>
      <c r="E764" s="442"/>
    </row>
    <row r="765" spans="3:5" ht="12.75">
      <c r="C765" s="469"/>
      <c r="D765" s="332"/>
      <c r="E765" s="442"/>
    </row>
    <row r="766" spans="3:5" ht="12.75">
      <c r="C766" s="469"/>
      <c r="D766" s="332"/>
      <c r="E766" s="442"/>
    </row>
    <row r="767" spans="3:5" ht="12.75">
      <c r="C767" s="469"/>
      <c r="D767" s="332"/>
      <c r="E767" s="442"/>
    </row>
    <row r="768" spans="3:5" ht="12.75">
      <c r="C768" s="469"/>
      <c r="D768" s="332"/>
      <c r="E768" s="442"/>
    </row>
    <row r="769" spans="3:5" ht="12.75">
      <c r="C769" s="469"/>
      <c r="D769" s="332"/>
      <c r="E769" s="442"/>
    </row>
    <row r="770" spans="3:5" ht="12.75">
      <c r="C770" s="469"/>
      <c r="D770" s="332"/>
      <c r="E770" s="442"/>
    </row>
    <row r="771" spans="3:5" ht="12.75">
      <c r="C771" s="469"/>
      <c r="D771" s="332"/>
      <c r="E771" s="442"/>
    </row>
    <row r="772" spans="3:5" ht="12.75">
      <c r="C772" s="469"/>
      <c r="D772" s="332"/>
      <c r="E772" s="442"/>
    </row>
    <row r="773" spans="3:5" ht="12.75">
      <c r="C773" s="469"/>
      <c r="D773" s="332"/>
      <c r="E773" s="442"/>
    </row>
    <row r="774" spans="3:5" ht="12.75">
      <c r="C774" s="469"/>
      <c r="D774" s="332"/>
      <c r="E774" s="442"/>
    </row>
    <row r="775" spans="3:5" ht="12.75">
      <c r="C775" s="469"/>
      <c r="D775" s="332"/>
      <c r="E775" s="442"/>
    </row>
    <row r="776" spans="3:5" ht="12.75">
      <c r="C776" s="469"/>
      <c r="D776" s="332"/>
      <c r="E776" s="442"/>
    </row>
    <row r="777" spans="3:5" ht="12.75">
      <c r="C777" s="469"/>
      <c r="D777" s="332"/>
      <c r="E777" s="442"/>
    </row>
    <row r="778" spans="3:5" ht="12.75">
      <c r="C778" s="469"/>
      <c r="D778" s="332"/>
      <c r="E778" s="442"/>
    </row>
    <row r="779" spans="3:5" ht="12.75">
      <c r="C779" s="469"/>
      <c r="D779" s="332"/>
      <c r="E779" s="442"/>
    </row>
    <row r="780" spans="3:5" ht="12.75">
      <c r="C780" s="469"/>
      <c r="D780" s="332"/>
      <c r="E780" s="442"/>
    </row>
    <row r="781" spans="3:5" ht="12.75">
      <c r="C781" s="469"/>
      <c r="D781" s="332"/>
      <c r="E781" s="442"/>
    </row>
    <row r="782" spans="3:5" ht="12.75">
      <c r="C782" s="469"/>
      <c r="D782" s="332"/>
      <c r="E782" s="442"/>
    </row>
    <row r="783" spans="3:5" ht="12.75">
      <c r="C783" s="469"/>
      <c r="D783" s="332"/>
      <c r="E783" s="442"/>
    </row>
    <row r="784" spans="3:5" ht="12.75">
      <c r="C784" s="469"/>
      <c r="D784" s="332"/>
      <c r="E784" s="442"/>
    </row>
    <row r="785" spans="3:5" ht="12.75">
      <c r="C785" s="469"/>
      <c r="D785" s="332"/>
      <c r="E785" s="442"/>
    </row>
    <row r="786" spans="3:5" ht="12.75">
      <c r="C786" s="469"/>
      <c r="D786" s="332"/>
      <c r="E786" s="442"/>
    </row>
    <row r="787" spans="3:5" ht="12.75">
      <c r="C787" s="469"/>
      <c r="D787" s="332"/>
      <c r="E787" s="442"/>
    </row>
    <row r="788" spans="3:5" ht="12.75">
      <c r="C788" s="469"/>
      <c r="D788" s="332"/>
      <c r="E788" s="442"/>
    </row>
    <row r="789" spans="3:5" ht="12.75">
      <c r="C789" s="469"/>
      <c r="D789" s="332"/>
      <c r="E789" s="442"/>
    </row>
    <row r="790" spans="3:5" ht="12.75">
      <c r="C790" s="469"/>
      <c r="D790" s="332"/>
      <c r="E790" s="442"/>
    </row>
    <row r="791" spans="3:5" ht="12.75">
      <c r="C791" s="469"/>
      <c r="D791" s="332"/>
      <c r="E791" s="442"/>
    </row>
    <row r="792" spans="3:5" ht="12.75">
      <c r="C792" s="469"/>
      <c r="D792" s="332"/>
      <c r="E792" s="442"/>
    </row>
    <row r="793" spans="3:5" ht="12.75">
      <c r="C793" s="469"/>
      <c r="D793" s="332"/>
      <c r="E793" s="442"/>
    </row>
    <row r="794" spans="3:5" ht="12.75">
      <c r="C794" s="469"/>
      <c r="D794" s="332"/>
      <c r="E794" s="442"/>
    </row>
    <row r="795" spans="3:5" ht="12.75">
      <c r="C795" s="469"/>
      <c r="D795" s="332"/>
      <c r="E795" s="442"/>
    </row>
    <row r="796" spans="3:5" ht="12.75">
      <c r="C796" s="469"/>
      <c r="D796" s="332"/>
      <c r="E796" s="442"/>
    </row>
    <row r="797" spans="3:5" ht="12.75">
      <c r="C797" s="469"/>
      <c r="D797" s="332"/>
      <c r="E797" s="442"/>
    </row>
    <row r="798" spans="3:5" ht="12.75">
      <c r="C798" s="469"/>
      <c r="D798" s="332"/>
      <c r="E798" s="442"/>
    </row>
    <row r="799" spans="3:5" ht="12.75">
      <c r="C799" s="469"/>
      <c r="D799" s="332"/>
      <c r="E799" s="442"/>
    </row>
    <row r="800" spans="3:5" ht="12.75">
      <c r="C800" s="469"/>
      <c r="D800" s="332"/>
      <c r="E800" s="442"/>
    </row>
    <row r="801" spans="3:5" ht="12.75">
      <c r="C801" s="469"/>
      <c r="D801" s="332"/>
      <c r="E801" s="442"/>
    </row>
    <row r="802" spans="3:5" ht="12.75">
      <c r="C802" s="469"/>
      <c r="D802" s="332"/>
      <c r="E802" s="442"/>
    </row>
    <row r="803" spans="3:5" ht="12.75">
      <c r="C803" s="469"/>
      <c r="D803" s="332"/>
      <c r="E803" s="442"/>
    </row>
    <row r="804" spans="3:5" ht="12.75">
      <c r="C804" s="469"/>
      <c r="D804" s="332"/>
      <c r="E804" s="442"/>
    </row>
    <row r="805" spans="3:5" ht="12.75">
      <c r="C805" s="469"/>
      <c r="D805" s="332"/>
      <c r="E805" s="442"/>
    </row>
    <row r="806" spans="3:5" ht="12.75">
      <c r="C806" s="469"/>
      <c r="D806" s="332"/>
      <c r="E806" s="442"/>
    </row>
    <row r="807" spans="3:5" ht="12.75">
      <c r="C807" s="469"/>
      <c r="D807" s="332"/>
      <c r="E807" s="442"/>
    </row>
    <row r="808" spans="3:5" ht="12.75">
      <c r="C808" s="469"/>
      <c r="D808" s="332"/>
      <c r="E808" s="442"/>
    </row>
    <row r="809" spans="3:5" ht="12.75">
      <c r="C809" s="469"/>
      <c r="D809" s="332"/>
      <c r="E809" s="442"/>
    </row>
    <row r="810" spans="3:5" ht="12.75">
      <c r="C810" s="469"/>
      <c r="D810" s="332"/>
      <c r="E810" s="442"/>
    </row>
    <row r="811" spans="3:5" ht="12.75">
      <c r="C811" s="469"/>
      <c r="D811" s="332"/>
      <c r="E811" s="442"/>
    </row>
    <row r="812" spans="3:5" ht="12.75">
      <c r="C812" s="469"/>
      <c r="D812" s="332"/>
      <c r="E812" s="442"/>
    </row>
    <row r="813" spans="3:5" ht="12.75">
      <c r="C813" s="469"/>
      <c r="D813" s="332"/>
      <c r="E813" s="442"/>
    </row>
    <row r="814" spans="3:5" ht="12.75">
      <c r="C814" s="469"/>
      <c r="D814" s="332"/>
      <c r="E814" s="442"/>
    </row>
    <row r="815" spans="3:5" ht="12.75">
      <c r="C815" s="469"/>
      <c r="D815" s="332"/>
      <c r="E815" s="442"/>
    </row>
    <row r="816" spans="3:5" ht="12.75">
      <c r="C816" s="469"/>
      <c r="D816" s="332"/>
      <c r="E816" s="442"/>
    </row>
    <row r="817" spans="3:5" ht="12.75">
      <c r="C817" s="469"/>
      <c r="D817" s="332"/>
      <c r="E817" s="442"/>
    </row>
    <row r="818" spans="3:5" ht="12.75">
      <c r="C818" s="469"/>
      <c r="D818" s="332"/>
      <c r="E818" s="442"/>
    </row>
    <row r="819" spans="3:5" ht="12.75">
      <c r="C819" s="469"/>
      <c r="D819" s="332"/>
      <c r="E819" s="442"/>
    </row>
    <row r="820" spans="3:5" ht="12.75">
      <c r="C820" s="469"/>
      <c r="D820" s="332"/>
      <c r="E820" s="442"/>
    </row>
    <row r="821" spans="3:5" ht="12.75">
      <c r="C821" s="469"/>
      <c r="D821" s="332"/>
      <c r="E821" s="442"/>
    </row>
    <row r="822" spans="3:5" ht="12.75">
      <c r="C822" s="469"/>
      <c r="D822" s="332"/>
      <c r="E822" s="442"/>
    </row>
    <row r="823" spans="3:5" ht="12.75">
      <c r="C823" s="469"/>
      <c r="D823" s="332"/>
      <c r="E823" s="442"/>
    </row>
    <row r="824" spans="3:5" ht="12.75">
      <c r="C824" s="469"/>
      <c r="D824" s="332"/>
      <c r="E824" s="442"/>
    </row>
    <row r="825" spans="3:5" ht="12.75">
      <c r="C825" s="469"/>
      <c r="D825" s="332"/>
      <c r="E825" s="442"/>
    </row>
    <row r="826" spans="3:5" ht="12.75">
      <c r="C826" s="469"/>
      <c r="D826" s="332"/>
      <c r="E826" s="442"/>
    </row>
    <row r="827" spans="3:5" ht="12.75">
      <c r="C827" s="469"/>
      <c r="D827" s="332"/>
      <c r="E827" s="442"/>
    </row>
    <row r="828" spans="3:5" ht="12.75">
      <c r="C828" s="469"/>
      <c r="D828" s="332"/>
      <c r="E828" s="442"/>
    </row>
    <row r="829" spans="3:5" ht="12.75">
      <c r="C829" s="469"/>
      <c r="D829" s="332"/>
      <c r="E829" s="442"/>
    </row>
    <row r="830" spans="3:5" ht="12.75">
      <c r="C830" s="469"/>
      <c r="D830" s="332"/>
      <c r="E830" s="442"/>
    </row>
    <row r="831" spans="3:5" ht="12.75">
      <c r="C831" s="469"/>
      <c r="D831" s="332"/>
      <c r="E831" s="442"/>
    </row>
    <row r="832" spans="3:5" ht="12.75">
      <c r="C832" s="469"/>
      <c r="D832" s="332"/>
      <c r="E832" s="442"/>
    </row>
    <row r="833" spans="3:5" ht="12.75">
      <c r="C833" s="469"/>
      <c r="D833" s="332"/>
      <c r="E833" s="442"/>
    </row>
    <row r="834" spans="3:5" ht="12.75">
      <c r="C834" s="469"/>
      <c r="D834" s="332"/>
      <c r="E834" s="442"/>
    </row>
    <row r="835" spans="3:5" ht="12.75">
      <c r="C835" s="469"/>
      <c r="D835" s="332"/>
      <c r="E835" s="442"/>
    </row>
    <row r="836" spans="3:5" ht="12.75">
      <c r="C836" s="469"/>
      <c r="D836" s="332"/>
      <c r="E836" s="442"/>
    </row>
    <row r="837" spans="3:5" ht="12.75">
      <c r="C837" s="469"/>
      <c r="D837" s="332"/>
      <c r="E837" s="442"/>
    </row>
    <row r="838" spans="3:5" ht="12.75">
      <c r="C838" s="469"/>
      <c r="D838" s="332"/>
      <c r="E838" s="442"/>
    </row>
    <row r="839" spans="3:5" ht="12.75">
      <c r="C839" s="469"/>
      <c r="D839" s="332"/>
      <c r="E839" s="442"/>
    </row>
    <row r="840" spans="3:5" ht="12.75">
      <c r="C840" s="469"/>
      <c r="D840" s="332"/>
      <c r="E840" s="442"/>
    </row>
    <row r="841" spans="3:5" ht="12.75">
      <c r="C841" s="469"/>
      <c r="D841" s="332"/>
      <c r="E841" s="442"/>
    </row>
    <row r="842" spans="3:5" ht="12.75">
      <c r="C842" s="469"/>
      <c r="D842" s="332"/>
      <c r="E842" s="442"/>
    </row>
    <row r="843" spans="3:5" ht="12.75">
      <c r="C843" s="469"/>
      <c r="D843" s="332"/>
      <c r="E843" s="442"/>
    </row>
    <row r="844" spans="3:5" ht="12.75">
      <c r="C844" s="469"/>
      <c r="D844" s="332"/>
      <c r="E844" s="442"/>
    </row>
    <row r="845" spans="3:5" ht="12.75">
      <c r="C845" s="469"/>
      <c r="D845" s="332"/>
      <c r="E845" s="442"/>
    </row>
    <row r="846" spans="3:5" ht="12.75">
      <c r="C846" s="469"/>
      <c r="D846" s="332"/>
      <c r="E846" s="442"/>
    </row>
    <row r="847" spans="3:5" ht="12.75">
      <c r="C847" s="469"/>
      <c r="D847" s="332"/>
      <c r="E847" s="442"/>
    </row>
    <row r="848" spans="3:5" ht="12.75">
      <c r="C848" s="469"/>
      <c r="D848" s="332"/>
      <c r="E848" s="442"/>
    </row>
    <row r="849" spans="3:5" ht="12.75">
      <c r="C849" s="469"/>
      <c r="D849" s="332"/>
      <c r="E849" s="442"/>
    </row>
    <row r="850" spans="3:5" ht="12.75">
      <c r="C850" s="469"/>
      <c r="D850" s="332"/>
      <c r="E850" s="442"/>
    </row>
    <row r="851" spans="3:5" ht="12.75">
      <c r="C851" s="469"/>
      <c r="D851" s="332"/>
      <c r="E851" s="442"/>
    </row>
    <row r="852" spans="3:5" ht="12.75">
      <c r="C852" s="469"/>
      <c r="D852" s="332"/>
      <c r="E852" s="442"/>
    </row>
    <row r="853" spans="3:5" ht="12.75">
      <c r="C853" s="469"/>
      <c r="D853" s="332"/>
      <c r="E853" s="442"/>
    </row>
    <row r="854" spans="3:5" ht="12.75">
      <c r="C854" s="469"/>
      <c r="D854" s="332"/>
      <c r="E854" s="442"/>
    </row>
    <row r="855" spans="3:5" ht="12.75">
      <c r="C855" s="469"/>
      <c r="D855" s="332"/>
      <c r="E855" s="442"/>
    </row>
    <row r="856" spans="3:5" ht="12.75">
      <c r="C856" s="469"/>
      <c r="D856" s="332"/>
      <c r="E856" s="442"/>
    </row>
    <row r="857" spans="3:5" ht="12.75">
      <c r="C857" s="469"/>
      <c r="D857" s="332"/>
      <c r="E857" s="442"/>
    </row>
    <row r="858" spans="3:5" ht="12.75">
      <c r="C858" s="469"/>
      <c r="D858" s="332"/>
      <c r="E858" s="442"/>
    </row>
    <row r="859" spans="3:5" ht="12.75">
      <c r="C859" s="469"/>
      <c r="D859" s="332"/>
      <c r="E859" s="442"/>
    </row>
    <row r="860" spans="3:5" ht="12.75">
      <c r="C860" s="469"/>
      <c r="D860" s="332"/>
      <c r="E860" s="442"/>
    </row>
    <row r="861" spans="3:5" ht="12.75">
      <c r="C861" s="469"/>
      <c r="D861" s="332"/>
      <c r="E861" s="442"/>
    </row>
    <row r="862" spans="3:5" ht="12.75">
      <c r="C862" s="469"/>
      <c r="D862" s="332"/>
      <c r="E862" s="442"/>
    </row>
    <row r="863" spans="3:5" ht="12.75">
      <c r="C863" s="469"/>
      <c r="D863" s="332"/>
      <c r="E863" s="442"/>
    </row>
    <row r="864" spans="3:5" ht="12.75">
      <c r="C864" s="469"/>
      <c r="D864" s="332"/>
      <c r="E864" s="442"/>
    </row>
    <row r="865" spans="3:5" ht="12.75">
      <c r="C865" s="469"/>
      <c r="D865" s="332"/>
      <c r="E865" s="442"/>
    </row>
    <row r="866" spans="3:5" ht="12.75">
      <c r="C866" s="469"/>
      <c r="D866" s="332"/>
      <c r="E866" s="442"/>
    </row>
    <row r="867" spans="3:5" ht="12.75">
      <c r="C867" s="469"/>
      <c r="D867" s="332"/>
      <c r="E867" s="442"/>
    </row>
    <row r="868" spans="3:5" ht="12.75">
      <c r="C868" s="469"/>
      <c r="D868" s="332"/>
      <c r="E868" s="442"/>
    </row>
    <row r="869" spans="3:5" ht="12.75">
      <c r="C869" s="469"/>
      <c r="D869" s="332"/>
      <c r="E869" s="442"/>
    </row>
    <row r="870" spans="3:5" ht="12.75">
      <c r="C870" s="469"/>
      <c r="D870" s="332"/>
      <c r="E870" s="442"/>
    </row>
    <row r="871" spans="3:5" ht="12.75">
      <c r="C871" s="469"/>
      <c r="D871" s="332"/>
      <c r="E871" s="442"/>
    </row>
    <row r="872" spans="3:5" ht="12.75">
      <c r="C872" s="469"/>
      <c r="D872" s="332"/>
      <c r="E872" s="442"/>
    </row>
    <row r="873" spans="3:5" ht="12.75">
      <c r="C873" s="469"/>
      <c r="D873" s="332"/>
      <c r="E873" s="442"/>
    </row>
    <row r="874" spans="3:5" ht="12.75">
      <c r="C874" s="469"/>
      <c r="D874" s="332"/>
      <c r="E874" s="442"/>
    </row>
    <row r="875" spans="3:5" ht="12.75">
      <c r="C875" s="469"/>
      <c r="D875" s="332"/>
      <c r="E875" s="442"/>
    </row>
    <row r="876" spans="3:5" ht="12.75">
      <c r="C876" s="469"/>
      <c r="D876" s="332"/>
      <c r="E876" s="442"/>
    </row>
    <row r="877" spans="3:5" ht="12.75">
      <c r="C877" s="469"/>
      <c r="D877" s="332"/>
      <c r="E877" s="442"/>
    </row>
    <row r="878" spans="3:5" ht="12.75">
      <c r="C878" s="469"/>
      <c r="D878" s="332"/>
      <c r="E878" s="442"/>
    </row>
    <row r="879" spans="3:5" ht="12.75">
      <c r="C879" s="469"/>
      <c r="D879" s="332"/>
      <c r="E879" s="442"/>
    </row>
    <row r="880" spans="3:5" ht="12.75">
      <c r="C880" s="469"/>
      <c r="D880" s="332"/>
      <c r="E880" s="442"/>
    </row>
    <row r="881" spans="3:5" ht="12.75">
      <c r="C881" s="469"/>
      <c r="D881" s="332"/>
      <c r="E881" s="442"/>
    </row>
    <row r="882" spans="3:5" ht="12.75">
      <c r="C882" s="469"/>
      <c r="D882" s="332"/>
      <c r="E882" s="442"/>
    </row>
    <row r="883" spans="3:5" ht="12.75">
      <c r="C883" s="469"/>
      <c r="D883" s="332"/>
      <c r="E883" s="442"/>
    </row>
    <row r="884" spans="3:5" ht="12.75">
      <c r="C884" s="469"/>
      <c r="D884" s="332"/>
      <c r="E884" s="442"/>
    </row>
    <row r="885" spans="3:5" ht="12.75">
      <c r="C885" s="469"/>
      <c r="D885" s="332"/>
      <c r="E885" s="442"/>
    </row>
    <row r="886" spans="3:5" ht="12.75">
      <c r="C886" s="469"/>
      <c r="D886" s="332"/>
      <c r="E886" s="442"/>
    </row>
    <row r="887" spans="3:5" ht="12.75">
      <c r="C887" s="469"/>
      <c r="D887" s="332"/>
      <c r="E887" s="442"/>
    </row>
    <row r="888" spans="3:5" ht="12.75">
      <c r="C888" s="469"/>
      <c r="D888" s="332"/>
      <c r="E888" s="442"/>
    </row>
    <row r="889" spans="3:5" ht="12.75">
      <c r="C889" s="469"/>
      <c r="D889" s="332"/>
      <c r="E889" s="442"/>
    </row>
    <row r="890" spans="3:5" ht="12.75">
      <c r="C890" s="469"/>
      <c r="D890" s="332"/>
      <c r="E890" s="442"/>
    </row>
    <row r="891" spans="3:5" ht="12.75">
      <c r="C891" s="469"/>
      <c r="D891" s="332"/>
      <c r="E891" s="442"/>
    </row>
    <row r="892" spans="3:5" ht="12.75">
      <c r="C892" s="469"/>
      <c r="D892" s="332"/>
      <c r="E892" s="442"/>
    </row>
    <row r="893" spans="3:5" ht="12.75">
      <c r="C893" s="469"/>
      <c r="D893" s="332"/>
      <c r="E893" s="442"/>
    </row>
    <row r="894" spans="3:5" ht="12.75">
      <c r="C894" s="469"/>
      <c r="D894" s="332"/>
      <c r="E894" s="442"/>
    </row>
    <row r="895" spans="3:5" ht="12.75">
      <c r="C895" s="469"/>
      <c r="D895" s="332"/>
      <c r="E895" s="442"/>
    </row>
    <row r="896" spans="3:5" ht="12.75">
      <c r="C896" s="469"/>
      <c r="D896" s="332"/>
      <c r="E896" s="442"/>
    </row>
    <row r="897" spans="3:5" ht="12.75">
      <c r="C897" s="469"/>
      <c r="D897" s="332"/>
      <c r="E897" s="442"/>
    </row>
    <row r="898" spans="3:5" ht="12.75">
      <c r="C898" s="469"/>
      <c r="D898" s="332"/>
      <c r="E898" s="442"/>
    </row>
    <row r="899" spans="3:5" ht="12.75">
      <c r="C899" s="469"/>
      <c r="D899" s="332"/>
      <c r="E899" s="442"/>
    </row>
    <row r="900" spans="3:5" ht="12.75">
      <c r="C900" s="469"/>
      <c r="D900" s="332"/>
      <c r="E900" s="442"/>
    </row>
    <row r="901" spans="3:5" ht="12.75">
      <c r="C901" s="469"/>
      <c r="D901" s="332"/>
      <c r="E901" s="442"/>
    </row>
    <row r="902" spans="3:5" ht="12.75">
      <c r="C902" s="469"/>
      <c r="D902" s="332"/>
      <c r="E902" s="442"/>
    </row>
    <row r="903" spans="3:5" ht="12.75">
      <c r="C903" s="469"/>
      <c r="D903" s="332"/>
      <c r="E903" s="442"/>
    </row>
    <row r="904" spans="3:5" ht="12.75">
      <c r="C904" s="469"/>
      <c r="D904" s="332"/>
      <c r="E904" s="442"/>
    </row>
    <row r="905" spans="3:5" ht="12.75">
      <c r="C905" s="469"/>
      <c r="D905" s="332"/>
      <c r="E905" s="442"/>
    </row>
    <row r="906" spans="3:5" ht="12.75">
      <c r="C906" s="469"/>
      <c r="D906" s="332"/>
      <c r="E906" s="442"/>
    </row>
    <row r="907" spans="3:5" ht="12.75">
      <c r="C907" s="469"/>
      <c r="D907" s="332"/>
      <c r="E907" s="442"/>
    </row>
    <row r="908" spans="3:5" ht="12.75">
      <c r="C908" s="469"/>
      <c r="D908" s="332"/>
      <c r="E908" s="442"/>
    </row>
    <row r="909" spans="3:5" ht="12.75">
      <c r="C909" s="469"/>
      <c r="D909" s="332"/>
      <c r="E909" s="442"/>
    </row>
    <row r="910" spans="3:5" ht="12.75">
      <c r="C910" s="469"/>
      <c r="D910" s="332"/>
      <c r="E910" s="442"/>
    </row>
    <row r="911" spans="3:5" ht="12.75">
      <c r="C911" s="469"/>
      <c r="D911" s="332"/>
      <c r="E911" s="442"/>
    </row>
    <row r="912" spans="3:5" ht="12.75">
      <c r="C912" s="469"/>
      <c r="D912" s="332"/>
      <c r="E912" s="442"/>
    </row>
    <row r="913" spans="3:5" ht="12.75">
      <c r="C913" s="469"/>
      <c r="D913" s="332"/>
      <c r="E913" s="442"/>
    </row>
    <row r="914" spans="3:5" ht="12.75">
      <c r="C914" s="469"/>
      <c r="D914" s="332"/>
      <c r="E914" s="442"/>
    </row>
    <row r="915" spans="3:5" ht="12.75">
      <c r="C915" s="469"/>
      <c r="D915" s="332"/>
      <c r="E915" s="442"/>
    </row>
    <row r="916" spans="3:5" ht="12.75">
      <c r="C916" s="469"/>
      <c r="D916" s="332"/>
      <c r="E916" s="442"/>
    </row>
    <row r="917" spans="3:5" ht="12.75">
      <c r="C917" s="469"/>
      <c r="D917" s="332"/>
      <c r="E917" s="442"/>
    </row>
    <row r="918" spans="3:5" ht="12.75">
      <c r="C918" s="469"/>
      <c r="D918" s="332"/>
      <c r="E918" s="442"/>
    </row>
    <row r="919" spans="3:5" ht="12.75">
      <c r="C919" s="469"/>
      <c r="D919" s="332"/>
      <c r="E919" s="442"/>
    </row>
    <row r="920" spans="3:5" ht="12.75">
      <c r="C920" s="469"/>
      <c r="D920" s="332"/>
      <c r="E920" s="442"/>
    </row>
    <row r="921" spans="3:5" ht="12.75">
      <c r="C921" s="469"/>
      <c r="D921" s="332"/>
      <c r="E921" s="442"/>
    </row>
    <row r="922" spans="3:5" ht="12.75">
      <c r="C922" s="469"/>
      <c r="D922" s="332"/>
      <c r="E922" s="442"/>
    </row>
    <row r="923" spans="3:5" ht="12.75">
      <c r="C923" s="469"/>
      <c r="D923" s="332"/>
      <c r="E923" s="442"/>
    </row>
    <row r="924" spans="3:5" ht="12.75">
      <c r="C924" s="469"/>
      <c r="D924" s="332"/>
      <c r="E924" s="442"/>
    </row>
    <row r="925" spans="3:5" ht="12.75">
      <c r="C925" s="469"/>
      <c r="D925" s="332"/>
      <c r="E925" s="442"/>
    </row>
    <row r="926" spans="3:5" ht="12.75">
      <c r="C926" s="469"/>
      <c r="D926" s="332"/>
      <c r="E926" s="442"/>
    </row>
    <row r="927" spans="3:5" ht="12.75">
      <c r="C927" s="469"/>
      <c r="D927" s="332"/>
      <c r="E927" s="442"/>
    </row>
    <row r="928" spans="3:5" ht="12.75">
      <c r="C928" s="469"/>
      <c r="D928" s="332"/>
      <c r="E928" s="442"/>
    </row>
    <row r="929" spans="3:5" ht="12.75">
      <c r="C929" s="469"/>
      <c r="D929" s="332"/>
      <c r="E929" s="442"/>
    </row>
    <row r="930" spans="3:5" ht="12.75">
      <c r="C930" s="469"/>
      <c r="D930" s="332"/>
      <c r="E930" s="442"/>
    </row>
    <row r="931" spans="3:5" ht="12.75">
      <c r="C931" s="469"/>
      <c r="D931" s="332"/>
      <c r="E931" s="442"/>
    </row>
    <row r="932" spans="3:5" ht="12.75">
      <c r="C932" s="469"/>
      <c r="D932" s="332"/>
      <c r="E932" s="442"/>
    </row>
    <row r="933" spans="3:5" ht="12.75">
      <c r="C933" s="469"/>
      <c r="D933" s="332"/>
      <c r="E933" s="442"/>
    </row>
    <row r="934" spans="3:5" ht="12.75">
      <c r="C934" s="469"/>
      <c r="D934" s="332"/>
      <c r="E934" s="442"/>
    </row>
    <row r="935" spans="3:5" ht="12.75">
      <c r="C935" s="469"/>
      <c r="D935" s="332"/>
      <c r="E935" s="442"/>
    </row>
    <row r="936" spans="3:5" ht="12.75">
      <c r="C936" s="469"/>
      <c r="D936" s="332"/>
      <c r="E936" s="442"/>
    </row>
    <row r="937" spans="3:5" ht="12.75">
      <c r="C937" s="469"/>
      <c r="D937" s="332"/>
      <c r="E937" s="442"/>
    </row>
    <row r="938" spans="3:5" ht="12.75">
      <c r="C938" s="469"/>
      <c r="D938" s="332"/>
      <c r="E938" s="442"/>
    </row>
    <row r="939" spans="3:5" ht="12.75">
      <c r="C939" s="469"/>
      <c r="D939" s="332"/>
      <c r="E939" s="442"/>
    </row>
    <row r="940" spans="3:5" ht="12.75">
      <c r="C940" s="469"/>
      <c r="D940" s="332"/>
      <c r="E940" s="442"/>
    </row>
    <row r="941" spans="3:5" ht="12.75">
      <c r="C941" s="469"/>
      <c r="D941" s="332"/>
      <c r="E941" s="442"/>
    </row>
    <row r="942" spans="3:5" ht="12.75">
      <c r="C942" s="469"/>
      <c r="D942" s="332"/>
      <c r="E942" s="442"/>
    </row>
    <row r="943" spans="3:5" ht="12.75">
      <c r="C943" s="469"/>
      <c r="D943" s="332"/>
      <c r="E943" s="442"/>
    </row>
    <row r="944" spans="3:5" ht="12.75">
      <c r="C944" s="469"/>
      <c r="D944" s="332"/>
      <c r="E944" s="442"/>
    </row>
    <row r="945" spans="3:5" ht="12.75">
      <c r="C945" s="469"/>
      <c r="D945" s="332"/>
      <c r="E945" s="442"/>
    </row>
    <row r="946" spans="3:5" ht="12.75">
      <c r="C946" s="469"/>
      <c r="D946" s="332"/>
      <c r="E946" s="442"/>
    </row>
    <row r="947" spans="3:5" ht="12.75">
      <c r="C947" s="469"/>
      <c r="D947" s="332"/>
      <c r="E947" s="442"/>
    </row>
    <row r="948" spans="3:5" ht="12.75">
      <c r="C948" s="469"/>
      <c r="D948" s="332"/>
      <c r="E948" s="442"/>
    </row>
    <row r="949" spans="3:5" ht="12.75">
      <c r="C949" s="469"/>
      <c r="D949" s="332"/>
      <c r="E949" s="442"/>
    </row>
    <row r="950" spans="3:5" ht="12.75">
      <c r="C950" s="469"/>
      <c r="D950" s="332"/>
      <c r="E950" s="442"/>
    </row>
    <row r="951" spans="3:5" ht="12.75">
      <c r="C951" s="469"/>
      <c r="D951" s="332"/>
      <c r="E951" s="442"/>
    </row>
    <row r="952" spans="3:5" ht="12.75">
      <c r="C952" s="469"/>
      <c r="D952" s="332"/>
      <c r="E952" s="442"/>
    </row>
    <row r="953" spans="3:5" ht="12.75">
      <c r="C953" s="469"/>
      <c r="D953" s="332"/>
      <c r="E953" s="442"/>
    </row>
    <row r="954" spans="3:5" ht="12.75">
      <c r="C954" s="469"/>
      <c r="D954" s="332"/>
      <c r="E954" s="442"/>
    </row>
    <row r="955" spans="3:5" ht="12.75">
      <c r="C955" s="469"/>
      <c r="D955" s="332"/>
      <c r="E955" s="442"/>
    </row>
    <row r="956" spans="3:5" ht="12.75">
      <c r="C956" s="469"/>
      <c r="D956" s="332"/>
      <c r="E956" s="442"/>
    </row>
    <row r="957" spans="3:5" ht="12.75">
      <c r="C957" s="469"/>
      <c r="D957" s="332"/>
      <c r="E957" s="442"/>
    </row>
    <row r="958" spans="3:5" ht="12.75">
      <c r="C958" s="469"/>
      <c r="D958" s="332"/>
      <c r="E958" s="442"/>
    </row>
    <row r="959" spans="3:5" ht="12.75">
      <c r="C959" s="469"/>
      <c r="D959" s="332"/>
      <c r="E959" s="442"/>
    </row>
    <row r="960" spans="3:5" ht="12.75">
      <c r="C960" s="469"/>
      <c r="D960" s="332"/>
      <c r="E960" s="442"/>
    </row>
    <row r="961" spans="3:5" ht="12.75">
      <c r="C961" s="469"/>
      <c r="D961" s="332"/>
      <c r="E961" s="442"/>
    </row>
    <row r="962" spans="3:5" ht="12.75">
      <c r="C962" s="469"/>
      <c r="D962" s="332"/>
      <c r="E962" s="442"/>
    </row>
    <row r="963" spans="3:5" ht="12.75">
      <c r="C963" s="469"/>
      <c r="D963" s="332"/>
      <c r="E963" s="442"/>
    </row>
    <row r="964" spans="3:5" ht="12.75">
      <c r="C964" s="469"/>
      <c r="D964" s="332"/>
      <c r="E964" s="442"/>
    </row>
    <row r="965" spans="3:5" ht="12.75">
      <c r="C965" s="469"/>
      <c r="D965" s="332"/>
      <c r="E965" s="442"/>
    </row>
    <row r="966" spans="3:5" ht="12.75">
      <c r="C966" s="469"/>
      <c r="D966" s="332"/>
      <c r="E966" s="442"/>
    </row>
    <row r="967" spans="3:5" ht="12.75">
      <c r="C967" s="469"/>
      <c r="D967" s="332"/>
      <c r="E967" s="442"/>
    </row>
    <row r="968" spans="3:5" ht="12.75">
      <c r="C968" s="469"/>
      <c r="D968" s="332"/>
      <c r="E968" s="442"/>
    </row>
    <row r="969" spans="3:5" ht="12.75">
      <c r="C969" s="469"/>
      <c r="D969" s="332"/>
      <c r="E969" s="442"/>
    </row>
    <row r="970" spans="3:5" ht="12.75">
      <c r="C970" s="469"/>
      <c r="D970" s="332"/>
      <c r="E970" s="442"/>
    </row>
    <row r="971" spans="3:5" ht="12.75">
      <c r="C971" s="469"/>
      <c r="D971" s="332"/>
      <c r="E971" s="442"/>
    </row>
    <row r="972" spans="3:5" ht="12.75">
      <c r="C972" s="469"/>
      <c r="D972" s="332"/>
      <c r="E972" s="442"/>
    </row>
    <row r="973" spans="3:5" ht="12.75">
      <c r="C973" s="469"/>
      <c r="D973" s="332"/>
      <c r="E973" s="442"/>
    </row>
    <row r="974" spans="3:5" ht="12.75">
      <c r="C974" s="469"/>
      <c r="D974" s="332"/>
      <c r="E974" s="442"/>
    </row>
    <row r="975" spans="3:5" ht="12.75">
      <c r="C975" s="469"/>
      <c r="D975" s="332"/>
      <c r="E975" s="442"/>
    </row>
    <row r="976" spans="3:5" ht="12.75">
      <c r="C976" s="469"/>
      <c r="D976" s="332"/>
      <c r="E976" s="442"/>
    </row>
    <row r="977" spans="3:5" ht="12.75">
      <c r="C977" s="469"/>
      <c r="D977" s="332"/>
      <c r="E977" s="442"/>
    </row>
    <row r="978" spans="3:5" ht="12.75">
      <c r="C978" s="469"/>
      <c r="D978" s="332"/>
      <c r="E978" s="442"/>
    </row>
    <row r="979" spans="3:5" ht="12.75">
      <c r="C979" s="469"/>
      <c r="D979" s="332"/>
      <c r="E979" s="442"/>
    </row>
    <row r="980" spans="3:5" ht="12.75">
      <c r="C980" s="469"/>
      <c r="D980" s="332"/>
      <c r="E980" s="442"/>
    </row>
    <row r="981" spans="3:5" ht="12.75">
      <c r="C981" s="469"/>
      <c r="D981" s="332"/>
      <c r="E981" s="442"/>
    </row>
    <row r="982" spans="3:5" ht="12.75">
      <c r="C982" s="469"/>
      <c r="D982" s="332"/>
      <c r="E982" s="442"/>
    </row>
    <row r="983" spans="3:5" ht="12.75">
      <c r="C983" s="469"/>
      <c r="D983" s="332"/>
      <c r="E983" s="442"/>
    </row>
    <row r="984" spans="3:5" ht="12.75">
      <c r="C984" s="469"/>
      <c r="D984" s="332"/>
      <c r="E984" s="442"/>
    </row>
    <row r="985" spans="3:5" ht="12.75">
      <c r="C985" s="469"/>
      <c r="D985" s="332"/>
      <c r="E985" s="442"/>
    </row>
    <row r="986" spans="3:5" ht="12.75">
      <c r="C986" s="469"/>
      <c r="D986" s="332"/>
      <c r="E986" s="442"/>
    </row>
    <row r="987" spans="3:5" ht="12.75">
      <c r="C987" s="469"/>
      <c r="D987" s="332"/>
      <c r="E987" s="442"/>
    </row>
    <row r="988" spans="3:5" ht="12.75">
      <c r="C988" s="469"/>
      <c r="D988" s="332"/>
      <c r="E988" s="442"/>
    </row>
    <row r="989" spans="3:5" ht="12.75">
      <c r="C989" s="469"/>
      <c r="D989" s="332"/>
      <c r="E989" s="442"/>
    </row>
    <row r="990" spans="3:5" ht="12.75">
      <c r="C990" s="469"/>
      <c r="D990" s="332"/>
      <c r="E990" s="442"/>
    </row>
    <row r="991" spans="3:5" ht="12.75">
      <c r="C991" s="469"/>
      <c r="D991" s="332"/>
      <c r="E991" s="442"/>
    </row>
    <row r="992" spans="3:5" ht="12.75">
      <c r="C992" s="469"/>
      <c r="D992" s="332"/>
      <c r="E992" s="442"/>
    </row>
    <row r="993" spans="3:5" ht="12.75">
      <c r="C993" s="469"/>
      <c r="D993" s="332"/>
      <c r="E993" s="442"/>
    </row>
    <row r="994" spans="3:5" ht="12.75">
      <c r="C994" s="469"/>
      <c r="D994" s="332"/>
      <c r="E994" s="442"/>
    </row>
    <row r="995" spans="3:5" ht="12.75">
      <c r="C995" s="469"/>
      <c r="D995" s="332"/>
      <c r="E995" s="442"/>
    </row>
    <row r="996" spans="3:5" ht="12.75">
      <c r="C996" s="469"/>
      <c r="D996" s="332"/>
      <c r="E996" s="442"/>
    </row>
    <row r="997" spans="3:5" ht="12.75">
      <c r="C997" s="469"/>
      <c r="D997" s="332"/>
      <c r="E997" s="442"/>
    </row>
    <row r="998" spans="3:5" ht="12.75">
      <c r="C998" s="469"/>
      <c r="D998" s="332"/>
      <c r="E998" s="442"/>
    </row>
    <row r="999" spans="3:5" ht="12.75">
      <c r="C999" s="469"/>
      <c r="D999" s="332"/>
      <c r="E999" s="442"/>
    </row>
    <row r="1000" spans="3:5" ht="12.75">
      <c r="C1000" s="469"/>
      <c r="D1000" s="332"/>
      <c r="E1000" s="442"/>
    </row>
    <row r="1001" spans="3:5" ht="12.75">
      <c r="C1001" s="469"/>
      <c r="D1001" s="332"/>
      <c r="E1001" s="442"/>
    </row>
    <row r="1002" spans="3:5" ht="12.75">
      <c r="C1002" s="469"/>
      <c r="D1002" s="332"/>
      <c r="E1002" s="442"/>
    </row>
    <row r="1003" spans="3:5" ht="12.75">
      <c r="C1003" s="469"/>
      <c r="D1003" s="332"/>
      <c r="E1003" s="442"/>
    </row>
    <row r="1004" spans="3:5" ht="12.75">
      <c r="C1004" s="469"/>
      <c r="D1004" s="332"/>
      <c r="E1004" s="442"/>
    </row>
    <row r="1005" spans="3:5" ht="12.75">
      <c r="C1005" s="469"/>
      <c r="D1005" s="332"/>
      <c r="E1005" s="442"/>
    </row>
    <row r="1006" spans="3:5" ht="12.75">
      <c r="C1006" s="469"/>
      <c r="D1006" s="332"/>
      <c r="E1006" s="442"/>
    </row>
    <row r="1007" spans="3:5" ht="12.75">
      <c r="C1007" s="469"/>
      <c r="D1007" s="332"/>
      <c r="E1007" s="442"/>
    </row>
    <row r="1008" spans="3:5" ht="12.75">
      <c r="C1008" s="469"/>
      <c r="D1008" s="332"/>
      <c r="E1008" s="442"/>
    </row>
    <row r="1009" spans="3:5" ht="12.75">
      <c r="C1009" s="469"/>
      <c r="D1009" s="332"/>
      <c r="E1009" s="442"/>
    </row>
    <row r="1010" spans="3:5" ht="12.75">
      <c r="C1010" s="469"/>
      <c r="D1010" s="332"/>
      <c r="E1010" s="442"/>
    </row>
    <row r="1011" spans="3:5" ht="12.75">
      <c r="C1011" s="469"/>
      <c r="D1011" s="332"/>
      <c r="E1011" s="442"/>
    </row>
    <row r="1012" spans="3:5" ht="12.75">
      <c r="C1012" s="469"/>
      <c r="D1012" s="332"/>
      <c r="E1012" s="442"/>
    </row>
    <row r="1013" spans="3:5" ht="12.75">
      <c r="C1013" s="469"/>
      <c r="D1013" s="332"/>
      <c r="E1013" s="442"/>
    </row>
    <row r="1014" spans="3:5" ht="12.75">
      <c r="C1014" s="469"/>
      <c r="D1014" s="332"/>
      <c r="E1014" s="442"/>
    </row>
    <row r="1015" spans="3:5" ht="12.75">
      <c r="C1015" s="469"/>
      <c r="D1015" s="332"/>
      <c r="E1015" s="442"/>
    </row>
    <row r="1016" spans="3:5" ht="12.75">
      <c r="C1016" s="469"/>
      <c r="D1016" s="332"/>
      <c r="E1016" s="442"/>
    </row>
    <row r="1017" spans="3:5" ht="12.75">
      <c r="C1017" s="469"/>
      <c r="D1017" s="332"/>
      <c r="E1017" s="442"/>
    </row>
    <row r="1018" spans="3:5" ht="12.75">
      <c r="C1018" s="469"/>
      <c r="D1018" s="332"/>
      <c r="E1018" s="442"/>
    </row>
    <row r="1019" spans="3:5" ht="12.75">
      <c r="C1019" s="469"/>
      <c r="D1019" s="332"/>
      <c r="E1019" s="442"/>
    </row>
    <row r="1020" spans="3:5" ht="12.75">
      <c r="C1020" s="469"/>
      <c r="D1020" s="332"/>
      <c r="E1020" s="442"/>
    </row>
    <row r="1021" spans="3:5" ht="12.75">
      <c r="C1021" s="469"/>
      <c r="D1021" s="332"/>
      <c r="E1021" s="442"/>
    </row>
    <row r="1022" spans="3:5" ht="12.75">
      <c r="C1022" s="469"/>
      <c r="D1022" s="332"/>
      <c r="E1022" s="442"/>
    </row>
    <row r="1023" spans="3:5" ht="12.75">
      <c r="C1023" s="469"/>
      <c r="D1023" s="332"/>
      <c r="E1023" s="442"/>
    </row>
    <row r="1024" spans="3:5" ht="12.75">
      <c r="C1024" s="469"/>
      <c r="D1024" s="332"/>
      <c r="E1024" s="442"/>
    </row>
    <row r="1025" spans="3:5" ht="12.75">
      <c r="C1025" s="469"/>
      <c r="D1025" s="332"/>
      <c r="E1025" s="442"/>
    </row>
    <row r="1026" spans="3:5" ht="12.75">
      <c r="C1026" s="469"/>
      <c r="D1026" s="332"/>
      <c r="E1026" s="442"/>
    </row>
    <row r="1027" spans="3:5" ht="12.75">
      <c r="C1027" s="469"/>
      <c r="D1027" s="332"/>
      <c r="E1027" s="442"/>
    </row>
    <row r="1028" spans="3:5" ht="12.75">
      <c r="C1028" s="469"/>
      <c r="D1028" s="332"/>
      <c r="E1028" s="442"/>
    </row>
    <row r="1029" spans="3:5" ht="12.75">
      <c r="C1029" s="469"/>
      <c r="D1029" s="332"/>
      <c r="E1029" s="442"/>
    </row>
    <row r="1030" spans="3:5" ht="12.75">
      <c r="C1030" s="469"/>
      <c r="D1030" s="332"/>
      <c r="E1030" s="442"/>
    </row>
    <row r="1031" spans="3:5" ht="12.75">
      <c r="C1031" s="469"/>
      <c r="D1031" s="332"/>
      <c r="E1031" s="442"/>
    </row>
    <row r="1032" spans="3:5" ht="12.75">
      <c r="C1032" s="469"/>
      <c r="D1032" s="332"/>
      <c r="E1032" s="442"/>
    </row>
    <row r="1033" spans="3:5" ht="12.75">
      <c r="C1033" s="469"/>
      <c r="D1033" s="332"/>
      <c r="E1033" s="442"/>
    </row>
    <row r="1034" spans="3:5" ht="12.75">
      <c r="C1034" s="469"/>
      <c r="D1034" s="332"/>
      <c r="E1034" s="442"/>
    </row>
    <row r="1035" spans="3:5" ht="12.75">
      <c r="C1035" s="469"/>
      <c r="D1035" s="332"/>
      <c r="E1035" s="442"/>
    </row>
    <row r="1036" spans="3:5" ht="12.75">
      <c r="C1036" s="469"/>
      <c r="D1036" s="332"/>
      <c r="E1036" s="442"/>
    </row>
    <row r="1037" spans="3:5" ht="12.75">
      <c r="C1037" s="469"/>
      <c r="D1037" s="332"/>
      <c r="E1037" s="442"/>
    </row>
    <row r="1038" spans="3:5" ht="12.75">
      <c r="C1038" s="469"/>
      <c r="D1038" s="332"/>
      <c r="E1038" s="442"/>
    </row>
    <row r="1039" spans="3:5" ht="12.75">
      <c r="C1039" s="469"/>
      <c r="D1039" s="332"/>
      <c r="E1039" s="442"/>
    </row>
    <row r="1040" spans="3:5" ht="12.75">
      <c r="C1040" s="469"/>
      <c r="D1040" s="332"/>
      <c r="E1040" s="442"/>
    </row>
    <row r="1041" spans="3:5" ht="12.75">
      <c r="C1041" s="469"/>
      <c r="D1041" s="332"/>
      <c r="E1041" s="442"/>
    </row>
    <row r="1042" spans="3:5" ht="12.75">
      <c r="C1042" s="469"/>
      <c r="D1042" s="332"/>
      <c r="E1042" s="442"/>
    </row>
    <row r="1043" spans="3:5" ht="12.75">
      <c r="C1043" s="469"/>
      <c r="D1043" s="332"/>
      <c r="E1043" s="442"/>
    </row>
    <row r="1044" spans="3:5" ht="12.75">
      <c r="C1044" s="469"/>
      <c r="D1044" s="332"/>
      <c r="E1044" s="442"/>
    </row>
    <row r="1045" spans="3:5" ht="12.75">
      <c r="C1045" s="469"/>
      <c r="D1045" s="332"/>
      <c r="E1045" s="442"/>
    </row>
    <row r="1046" spans="3:5" ht="12.75">
      <c r="C1046" s="469"/>
      <c r="D1046" s="332"/>
      <c r="E1046" s="442"/>
    </row>
    <row r="1047" spans="3:5" ht="12.75">
      <c r="C1047" s="469"/>
      <c r="D1047" s="332"/>
      <c r="E1047" s="442"/>
    </row>
    <row r="1048" spans="3:5" ht="12.75">
      <c r="C1048" s="469"/>
      <c r="D1048" s="332"/>
      <c r="E1048" s="442"/>
    </row>
    <row r="1049" spans="3:5" ht="12.75">
      <c r="C1049" s="469"/>
      <c r="D1049" s="332"/>
      <c r="E1049" s="442"/>
    </row>
    <row r="1050" spans="3:5" ht="12.75">
      <c r="C1050" s="469"/>
      <c r="D1050" s="332"/>
      <c r="E1050" s="442"/>
    </row>
    <row r="1051" spans="3:5" ht="12.75">
      <c r="C1051" s="469"/>
      <c r="D1051" s="332"/>
      <c r="E1051" s="442"/>
    </row>
    <row r="1052" spans="3:5" ht="12.75">
      <c r="C1052" s="469"/>
      <c r="D1052" s="332"/>
      <c r="E1052" s="442"/>
    </row>
    <row r="1053" spans="3:5" ht="12.75">
      <c r="C1053" s="469"/>
      <c r="D1053" s="332"/>
      <c r="E1053" s="442"/>
    </row>
    <row r="1054" spans="3:5" ht="12.75">
      <c r="C1054" s="469"/>
      <c r="D1054" s="332"/>
      <c r="E1054" s="442"/>
    </row>
    <row r="1055" spans="3:5" ht="12.75">
      <c r="C1055" s="469"/>
      <c r="D1055" s="332"/>
      <c r="E1055" s="442"/>
    </row>
    <row r="1056" spans="3:5" ht="12.75">
      <c r="C1056" s="469"/>
      <c r="D1056" s="332"/>
      <c r="E1056" s="442"/>
    </row>
    <row r="1057" spans="3:5" ht="12.75">
      <c r="C1057" s="469"/>
      <c r="D1057" s="332"/>
      <c r="E1057" s="442"/>
    </row>
    <row r="1058" spans="3:5" ht="12.75">
      <c r="C1058" s="469"/>
      <c r="D1058" s="332"/>
      <c r="E1058" s="442"/>
    </row>
    <row r="1059" spans="3:5" ht="12.75">
      <c r="C1059" s="469"/>
      <c r="D1059" s="332"/>
      <c r="E1059" s="442"/>
    </row>
    <row r="1060" spans="3:5" ht="12.75">
      <c r="C1060" s="469"/>
      <c r="D1060" s="332"/>
      <c r="E1060" s="442"/>
    </row>
    <row r="1061" spans="3:5" ht="12.75">
      <c r="C1061" s="469"/>
      <c r="D1061" s="332"/>
      <c r="E1061" s="442"/>
    </row>
    <row r="1062" spans="3:5" ht="12.75">
      <c r="C1062" s="469"/>
      <c r="D1062" s="332"/>
      <c r="E1062" s="442"/>
    </row>
    <row r="1063" spans="3:5" ht="12.75">
      <c r="C1063" s="469"/>
      <c r="D1063" s="332"/>
      <c r="E1063" s="442"/>
    </row>
    <row r="1064" spans="3:5" ht="12.75">
      <c r="C1064" s="469"/>
      <c r="D1064" s="332"/>
      <c r="E1064" s="442"/>
    </row>
    <row r="1065" spans="3:5" ht="12.75">
      <c r="C1065" s="469"/>
      <c r="D1065" s="332"/>
      <c r="E1065" s="442"/>
    </row>
    <row r="1066" spans="3:5" ht="12.75">
      <c r="C1066" s="469"/>
      <c r="D1066" s="332"/>
      <c r="E1066" s="442"/>
    </row>
    <row r="1067" spans="3:5" ht="12.75">
      <c r="C1067" s="469"/>
      <c r="D1067" s="332"/>
      <c r="E1067" s="442"/>
    </row>
    <row r="1068" spans="3:5" ht="12.75">
      <c r="C1068" s="469"/>
      <c r="D1068" s="332"/>
      <c r="E1068" s="442"/>
    </row>
    <row r="1069" spans="3:5" ht="12.75">
      <c r="C1069" s="469"/>
      <c r="D1069" s="332"/>
      <c r="E1069" s="442"/>
    </row>
    <row r="1070" spans="3:5" ht="12.75">
      <c r="C1070" s="469"/>
      <c r="D1070" s="332"/>
      <c r="E1070" s="442"/>
    </row>
    <row r="1071" spans="3:5" ht="12.75">
      <c r="C1071" s="469"/>
      <c r="D1071" s="332"/>
      <c r="E1071" s="442"/>
    </row>
    <row r="1072" spans="3:5" ht="12.75">
      <c r="C1072" s="469"/>
      <c r="D1072" s="332"/>
      <c r="E1072" s="442"/>
    </row>
    <row r="1073" spans="3:5" ht="12.75">
      <c r="C1073" s="469"/>
      <c r="D1073" s="332"/>
      <c r="E1073" s="442"/>
    </row>
    <row r="1074" spans="3:5" ht="12.75">
      <c r="C1074" s="469"/>
      <c r="D1074" s="332"/>
      <c r="E1074" s="442"/>
    </row>
    <row r="1075" spans="3:5" ht="12.75">
      <c r="C1075" s="469"/>
      <c r="D1075" s="332"/>
      <c r="E1075" s="442"/>
    </row>
    <row r="1076" spans="3:5" ht="12.75">
      <c r="C1076" s="469"/>
      <c r="D1076" s="332"/>
      <c r="E1076" s="442"/>
    </row>
    <row r="1077" spans="3:5" ht="12.75">
      <c r="C1077" s="469"/>
      <c r="D1077" s="332"/>
      <c r="E1077" s="442"/>
    </row>
    <row r="1078" spans="3:5" ht="12.75">
      <c r="C1078" s="469"/>
      <c r="D1078" s="332"/>
      <c r="E1078" s="442"/>
    </row>
    <row r="1079" spans="3:5" ht="12.75">
      <c r="C1079" s="469"/>
      <c r="D1079" s="332"/>
      <c r="E1079" s="442"/>
    </row>
    <row r="1080" spans="3:5" ht="12.75">
      <c r="C1080" s="469"/>
      <c r="D1080" s="332"/>
      <c r="E1080" s="442"/>
    </row>
    <row r="1081" spans="3:5" ht="12.75">
      <c r="C1081" s="469"/>
      <c r="D1081" s="332"/>
      <c r="E1081" s="442"/>
    </row>
    <row r="1082" spans="3:5" ht="12.75">
      <c r="C1082" s="469"/>
      <c r="D1082" s="332"/>
      <c r="E1082" s="442"/>
    </row>
    <row r="1083" spans="3:5" ht="12.75">
      <c r="C1083" s="469"/>
      <c r="D1083" s="332"/>
      <c r="E1083" s="442"/>
    </row>
    <row r="1084" spans="3:5" ht="12.75">
      <c r="C1084" s="469"/>
      <c r="D1084" s="332"/>
      <c r="E1084" s="442"/>
    </row>
    <row r="1085" spans="3:5" ht="12.75">
      <c r="C1085" s="469"/>
      <c r="D1085" s="332"/>
      <c r="E1085" s="442"/>
    </row>
    <row r="1086" spans="3:5" ht="12.75">
      <c r="C1086" s="469"/>
      <c r="D1086" s="332"/>
      <c r="E1086" s="442"/>
    </row>
    <row r="1087" spans="3:5" ht="12.75">
      <c r="C1087" s="469"/>
      <c r="D1087" s="332"/>
      <c r="E1087" s="442"/>
    </row>
    <row r="1088" spans="3:5" ht="12.75">
      <c r="C1088" s="469"/>
      <c r="D1088" s="332"/>
      <c r="E1088" s="442"/>
    </row>
    <row r="1089" spans="3:5" ht="12.75">
      <c r="C1089" s="469"/>
      <c r="D1089" s="332"/>
      <c r="E1089" s="442"/>
    </row>
    <row r="1090" spans="3:5" ht="12.75">
      <c r="C1090" s="469"/>
      <c r="D1090" s="332"/>
      <c r="E1090" s="442"/>
    </row>
    <row r="1091" spans="3:5" ht="12.75">
      <c r="C1091" s="469"/>
      <c r="D1091" s="332"/>
      <c r="E1091" s="442"/>
    </row>
    <row r="1092" spans="3:5" ht="12.75">
      <c r="C1092" s="469"/>
      <c r="D1092" s="332"/>
      <c r="E1092" s="442"/>
    </row>
    <row r="1093" spans="3:5" ht="12.75">
      <c r="C1093" s="469"/>
      <c r="D1093" s="332"/>
      <c r="E1093" s="442"/>
    </row>
    <row r="1094" spans="3:5" ht="12.75">
      <c r="C1094" s="469"/>
      <c r="D1094" s="332"/>
      <c r="E1094" s="442"/>
    </row>
    <row r="1095" spans="3:5" ht="12.75">
      <c r="C1095" s="469"/>
      <c r="D1095" s="332"/>
      <c r="E1095" s="442"/>
    </row>
    <row r="1096" spans="3:5" ht="12.75">
      <c r="C1096" s="469"/>
      <c r="D1096" s="332"/>
      <c r="E1096" s="442"/>
    </row>
    <row r="1097" spans="3:5" ht="12.75">
      <c r="C1097" s="469"/>
      <c r="D1097" s="332"/>
      <c r="E1097" s="442"/>
    </row>
    <row r="1098" spans="3:5" ht="12.75">
      <c r="C1098" s="469"/>
      <c r="D1098" s="332"/>
      <c r="E1098" s="442"/>
    </row>
    <row r="1099" spans="3:5" ht="12.75">
      <c r="C1099" s="469"/>
      <c r="D1099" s="332"/>
      <c r="E1099" s="442"/>
    </row>
    <row r="1100" spans="3:5" ht="12.75">
      <c r="C1100" s="469"/>
      <c r="D1100" s="332"/>
      <c r="E1100" s="442"/>
    </row>
    <row r="1101" spans="3:5" ht="12.75">
      <c r="C1101" s="469"/>
      <c r="D1101" s="332"/>
      <c r="E1101" s="442"/>
    </row>
    <row r="1102" spans="3:5" ht="12.75">
      <c r="C1102" s="469"/>
      <c r="D1102" s="332"/>
      <c r="E1102" s="442"/>
    </row>
    <row r="1103" spans="3:5" ht="12.75">
      <c r="C1103" s="469"/>
      <c r="D1103" s="332"/>
      <c r="E1103" s="442"/>
    </row>
    <row r="1104" spans="3:5" ht="12.75">
      <c r="C1104" s="469"/>
      <c r="D1104" s="332"/>
      <c r="E1104" s="442"/>
    </row>
    <row r="1105" spans="3:5" ht="12.75">
      <c r="C1105" s="469"/>
      <c r="D1105" s="332"/>
      <c r="E1105" s="442"/>
    </row>
    <row r="1106" spans="3:5" ht="12.75">
      <c r="C1106" s="469"/>
      <c r="D1106" s="332"/>
      <c r="E1106" s="442"/>
    </row>
    <row r="1107" spans="3:5" ht="12.75">
      <c r="C1107" s="469"/>
      <c r="D1107" s="332"/>
      <c r="E1107" s="442"/>
    </row>
    <row r="1108" spans="3:5" ht="12.75">
      <c r="C1108" s="469"/>
      <c r="D1108" s="332"/>
      <c r="E1108" s="442"/>
    </row>
    <row r="1109" spans="3:5" ht="12.75">
      <c r="C1109" s="469"/>
      <c r="D1109" s="332"/>
      <c r="E1109" s="442"/>
    </row>
    <row r="1110" spans="3:5" ht="12.75">
      <c r="C1110" s="469"/>
      <c r="D1110" s="332"/>
      <c r="E1110" s="442"/>
    </row>
    <row r="1111" spans="3:5" ht="12.75">
      <c r="C1111" s="469"/>
      <c r="D1111" s="332"/>
      <c r="E1111" s="442"/>
    </row>
    <row r="1112" spans="3:5" ht="12.75">
      <c r="C1112" s="469"/>
      <c r="D1112" s="332"/>
      <c r="E1112" s="442"/>
    </row>
    <row r="1113" spans="3:5" ht="12.75">
      <c r="C1113" s="469"/>
      <c r="D1113" s="332"/>
      <c r="E1113" s="442"/>
    </row>
    <row r="1114" spans="3:5" ht="12.75">
      <c r="C1114" s="469"/>
      <c r="D1114" s="332"/>
      <c r="E1114" s="442"/>
    </row>
    <row r="1115" spans="3:5" ht="12.75">
      <c r="C1115" s="469"/>
      <c r="D1115" s="332"/>
      <c r="E1115" s="442"/>
    </row>
    <row r="1116" spans="3:5" ht="12.75">
      <c r="C1116" s="469"/>
      <c r="D1116" s="332"/>
      <c r="E1116" s="442"/>
    </row>
    <row r="1117" spans="3:5" ht="12.75">
      <c r="C1117" s="469"/>
      <c r="D1117" s="332"/>
      <c r="E1117" s="442"/>
    </row>
    <row r="1118" spans="3:5" ht="12.75">
      <c r="C1118" s="469"/>
      <c r="D1118" s="332"/>
      <c r="E1118" s="442"/>
    </row>
    <row r="1119" spans="3:5" ht="12.75">
      <c r="C1119" s="469"/>
      <c r="D1119" s="332"/>
      <c r="E1119" s="442"/>
    </row>
    <row r="1120" spans="3:5" ht="12.75">
      <c r="C1120" s="469"/>
      <c r="D1120" s="332"/>
      <c r="E1120" s="442"/>
    </row>
    <row r="1121" spans="3:5" ht="12.75">
      <c r="C1121" s="469"/>
      <c r="D1121" s="332"/>
      <c r="E1121" s="442"/>
    </row>
    <row r="1122" spans="3:5" ht="12.75">
      <c r="C1122" s="469"/>
      <c r="D1122" s="332"/>
      <c r="E1122" s="442"/>
    </row>
    <row r="1123" spans="3:5" ht="12.75">
      <c r="C1123" s="469"/>
      <c r="D1123" s="332"/>
      <c r="E1123" s="442"/>
    </row>
    <row r="1124" spans="3:5" ht="12.75">
      <c r="C1124" s="469"/>
      <c r="D1124" s="332"/>
      <c r="E1124" s="442"/>
    </row>
    <row r="1125" spans="3:5" ht="12.75">
      <c r="C1125" s="469"/>
      <c r="D1125" s="332"/>
      <c r="E1125" s="442"/>
    </row>
    <row r="1126" spans="3:5" ht="12.75">
      <c r="C1126" s="469"/>
      <c r="D1126" s="332"/>
      <c r="E1126" s="442"/>
    </row>
    <row r="1127" spans="3:5" ht="12.75">
      <c r="C1127" s="469"/>
      <c r="D1127" s="332"/>
      <c r="E1127" s="442"/>
    </row>
    <row r="1128" spans="3:5" ht="12.75">
      <c r="C1128" s="469"/>
      <c r="D1128" s="332"/>
      <c r="E1128" s="442"/>
    </row>
    <row r="1129" spans="3:5" ht="12.75">
      <c r="C1129" s="469"/>
      <c r="D1129" s="332"/>
      <c r="E1129" s="442"/>
    </row>
    <row r="1130" spans="3:5" ht="12.75">
      <c r="C1130" s="469"/>
      <c r="D1130" s="332"/>
      <c r="E1130" s="442"/>
    </row>
    <row r="1131" spans="3:5" ht="12.75">
      <c r="C1131" s="469"/>
      <c r="D1131" s="332"/>
      <c r="E1131" s="442"/>
    </row>
    <row r="1132" spans="3:5" ht="12.75">
      <c r="C1132" s="469"/>
      <c r="D1132" s="332"/>
      <c r="E1132" s="442"/>
    </row>
    <row r="1133" spans="3:5" ht="12.75">
      <c r="C1133" s="469"/>
      <c r="D1133" s="332"/>
      <c r="E1133" s="442"/>
    </row>
    <row r="1134" spans="3:5" ht="12.75">
      <c r="C1134" s="469"/>
      <c r="D1134" s="332"/>
      <c r="E1134" s="442"/>
    </row>
    <row r="1135" spans="3:5" ht="12.75">
      <c r="C1135" s="469"/>
      <c r="D1135" s="332"/>
      <c r="E1135" s="442"/>
    </row>
    <row r="1136" spans="3:5" ht="12.75">
      <c r="C1136" s="469"/>
      <c r="D1136" s="332"/>
      <c r="E1136" s="442"/>
    </row>
    <row r="1137" spans="3:5" ht="12.75">
      <c r="C1137" s="469"/>
      <c r="D1137" s="332"/>
      <c r="E1137" s="442"/>
    </row>
    <row r="1138" spans="3:5" ht="12.75">
      <c r="C1138" s="469"/>
      <c r="D1138" s="332"/>
      <c r="E1138" s="442"/>
    </row>
    <row r="1139" spans="3:5" ht="12.75">
      <c r="C1139" s="469"/>
      <c r="D1139" s="332"/>
      <c r="E1139" s="442"/>
    </row>
    <row r="1140" spans="3:5" ht="12.75">
      <c r="C1140" s="469"/>
      <c r="D1140" s="332"/>
      <c r="E1140" s="442"/>
    </row>
    <row r="1141" spans="3:5" ht="12.75">
      <c r="C1141" s="469"/>
      <c r="D1141" s="332"/>
      <c r="E1141" s="442"/>
    </row>
    <row r="1142" spans="3:5" ht="12.75">
      <c r="C1142" s="469"/>
      <c r="D1142" s="332"/>
      <c r="E1142" s="442"/>
    </row>
    <row r="1143" spans="3:5" ht="12.75">
      <c r="C1143" s="469"/>
      <c r="D1143" s="332"/>
      <c r="E1143" s="442"/>
    </row>
    <row r="1144" spans="3:5" ht="12.75">
      <c r="C1144" s="469"/>
      <c r="D1144" s="332"/>
      <c r="E1144" s="442"/>
    </row>
    <row r="1145" spans="3:5" ht="12.75">
      <c r="C1145" s="469"/>
      <c r="D1145" s="332"/>
      <c r="E1145" s="442"/>
    </row>
    <row r="1146" spans="3:5" ht="12.75">
      <c r="C1146" s="469"/>
      <c r="D1146" s="332"/>
      <c r="E1146" s="442"/>
    </row>
    <row r="1147" spans="3:5" ht="12.75">
      <c r="C1147" s="469"/>
      <c r="D1147" s="332"/>
      <c r="E1147" s="442"/>
    </row>
    <row r="1148" spans="3:5" ht="12.75">
      <c r="C1148" s="469"/>
      <c r="D1148" s="332"/>
      <c r="E1148" s="442"/>
    </row>
    <row r="1149" spans="3:5" ht="12.75">
      <c r="C1149" s="469"/>
      <c r="D1149" s="332"/>
      <c r="E1149" s="442"/>
    </row>
    <row r="1150" spans="3:5" ht="12.75">
      <c r="C1150" s="469"/>
      <c r="D1150" s="332"/>
      <c r="E1150" s="442"/>
    </row>
    <row r="1151" spans="3:5" ht="12.75">
      <c r="C1151" s="469"/>
      <c r="D1151" s="332"/>
      <c r="E1151" s="442"/>
    </row>
    <row r="1152" spans="3:5" ht="12.75">
      <c r="C1152" s="469"/>
      <c r="D1152" s="332"/>
      <c r="E1152" s="442"/>
    </row>
    <row r="1153" spans="3:5" ht="12.75">
      <c r="C1153" s="469"/>
      <c r="D1153" s="332"/>
      <c r="E1153" s="442"/>
    </row>
    <row r="1154" spans="3:5" ht="12.75">
      <c r="C1154" s="469"/>
      <c r="D1154" s="332"/>
      <c r="E1154" s="442"/>
    </row>
    <row r="1155" spans="3:5" ht="12.75">
      <c r="C1155" s="469"/>
      <c r="D1155" s="332"/>
      <c r="E1155" s="442"/>
    </row>
    <row r="1156" spans="3:5" ht="12.75">
      <c r="C1156" s="469"/>
      <c r="D1156" s="332"/>
      <c r="E1156" s="442"/>
    </row>
    <row r="1157" spans="3:5" ht="12.75">
      <c r="C1157" s="469"/>
      <c r="D1157" s="332"/>
      <c r="E1157" s="442"/>
    </row>
    <row r="1158" spans="3:5" ht="12.75">
      <c r="C1158" s="469"/>
      <c r="D1158" s="332"/>
      <c r="E1158" s="442"/>
    </row>
    <row r="1159" spans="3:5" ht="12.75">
      <c r="C1159" s="469"/>
      <c r="D1159" s="332"/>
      <c r="E1159" s="442"/>
    </row>
    <row r="1160" spans="3:5" ht="12.75">
      <c r="C1160" s="469"/>
      <c r="D1160" s="332"/>
      <c r="E1160" s="442"/>
    </row>
    <row r="1161" spans="3:5" ht="12.75">
      <c r="C1161" s="469"/>
      <c r="D1161" s="332"/>
      <c r="E1161" s="442"/>
    </row>
    <row r="1162" spans="3:5" ht="12.75">
      <c r="C1162" s="469"/>
      <c r="D1162" s="332"/>
      <c r="E1162" s="442"/>
    </row>
    <row r="1163" spans="3:5" ht="12.75">
      <c r="C1163" s="469"/>
      <c r="D1163" s="332"/>
      <c r="E1163" s="442"/>
    </row>
    <row r="1164" spans="3:5" ht="12.75">
      <c r="C1164" s="469"/>
      <c r="D1164" s="332"/>
      <c r="E1164" s="442"/>
    </row>
    <row r="1165" spans="3:5" ht="12.75">
      <c r="C1165" s="469"/>
      <c r="D1165" s="332"/>
      <c r="E1165" s="442"/>
    </row>
    <row r="1166" spans="3:5" ht="12.75">
      <c r="C1166" s="469"/>
      <c r="D1166" s="332"/>
      <c r="E1166" s="442"/>
    </row>
    <row r="1167" spans="3:5" ht="12.75">
      <c r="C1167" s="469"/>
      <c r="D1167" s="332"/>
      <c r="E1167" s="442"/>
    </row>
    <row r="1168" spans="3:5" ht="12.75">
      <c r="C1168" s="469"/>
      <c r="D1168" s="332"/>
      <c r="E1168" s="442"/>
    </row>
    <row r="1169" spans="3:5" ht="12.75">
      <c r="C1169" s="469"/>
      <c r="D1169" s="332"/>
      <c r="E1169" s="442"/>
    </row>
    <row r="1170" spans="3:5" ht="12.75">
      <c r="C1170" s="469"/>
      <c r="D1170" s="332"/>
      <c r="E1170" s="442"/>
    </row>
    <row r="1171" spans="3:5" ht="12.75">
      <c r="C1171" s="469"/>
      <c r="D1171" s="332"/>
      <c r="E1171" s="442"/>
    </row>
    <row r="1172" spans="3:5" ht="12.75">
      <c r="C1172" s="469"/>
      <c r="D1172" s="332"/>
      <c r="E1172" s="442"/>
    </row>
    <row r="1173" spans="3:5" ht="12.75">
      <c r="C1173" s="469"/>
      <c r="D1173" s="332"/>
      <c r="E1173" s="442"/>
    </row>
    <row r="1174" spans="3:5" ht="12.75">
      <c r="C1174" s="469"/>
      <c r="D1174" s="332"/>
      <c r="E1174" s="442"/>
    </row>
    <row r="1175" spans="3:5" ht="12.75">
      <c r="C1175" s="469"/>
      <c r="D1175" s="332"/>
      <c r="E1175" s="442"/>
    </row>
    <row r="1176" spans="3:5" ht="12.75">
      <c r="C1176" s="469"/>
      <c r="D1176" s="332"/>
      <c r="E1176" s="442"/>
    </row>
    <row r="1177" spans="3:5" ht="12.75">
      <c r="C1177" s="469"/>
      <c r="D1177" s="332"/>
      <c r="E1177" s="442"/>
    </row>
    <row r="1178" spans="3:5" ht="12.75">
      <c r="C1178" s="469"/>
      <c r="D1178" s="332"/>
      <c r="E1178" s="442"/>
    </row>
    <row r="1179" spans="3:5" ht="12.75">
      <c r="C1179" s="469"/>
      <c r="D1179" s="332"/>
      <c r="E1179" s="442"/>
    </row>
    <row r="1180" spans="3:5" ht="12.75">
      <c r="C1180" s="469"/>
      <c r="D1180" s="332"/>
      <c r="E1180" s="442"/>
    </row>
    <row r="1181" spans="3:5" ht="12.75">
      <c r="C1181" s="469"/>
      <c r="D1181" s="332"/>
      <c r="E1181" s="442"/>
    </row>
    <row r="1182" spans="3:5" ht="12.75">
      <c r="C1182" s="469"/>
      <c r="D1182" s="332"/>
      <c r="E1182" s="442"/>
    </row>
    <row r="1183" spans="3:5" ht="12.75">
      <c r="C1183" s="469"/>
      <c r="D1183" s="332"/>
      <c r="E1183" s="442"/>
    </row>
    <row r="1184" spans="3:5" ht="12.75">
      <c r="C1184" s="469"/>
      <c r="D1184" s="332"/>
      <c r="E1184" s="442"/>
    </row>
    <row r="1185" spans="3:5" ht="12.75">
      <c r="C1185" s="469"/>
      <c r="D1185" s="332"/>
      <c r="E1185" s="442"/>
    </row>
    <row r="1186" spans="3:5" ht="12.75">
      <c r="C1186" s="469"/>
      <c r="D1186" s="332"/>
      <c r="E1186" s="442"/>
    </row>
    <row r="1187" spans="3:5" ht="12.75">
      <c r="C1187" s="469"/>
      <c r="D1187" s="332"/>
      <c r="E1187" s="442"/>
    </row>
    <row r="1188" spans="3:5" ht="12.75">
      <c r="C1188" s="469"/>
      <c r="D1188" s="332"/>
      <c r="E1188" s="442"/>
    </row>
    <row r="1189" spans="3:5" ht="12.75">
      <c r="C1189" s="469"/>
      <c r="D1189" s="332"/>
      <c r="E1189" s="442"/>
    </row>
    <row r="1190" spans="3:5" ht="12.75">
      <c r="C1190" s="469"/>
      <c r="D1190" s="332"/>
      <c r="E1190" s="442"/>
    </row>
    <row r="1191" spans="3:5" ht="12.75">
      <c r="C1191" s="469"/>
      <c r="D1191" s="332"/>
      <c r="E1191" s="442"/>
    </row>
    <row r="1192" spans="3:5" ht="12.75">
      <c r="C1192" s="469"/>
      <c r="D1192" s="332"/>
      <c r="E1192" s="442"/>
    </row>
    <row r="1193" spans="3:5" ht="12.75">
      <c r="C1193" s="469"/>
      <c r="D1193" s="332"/>
      <c r="E1193" s="442"/>
    </row>
    <row r="1194" spans="3:5" ht="12.75">
      <c r="C1194" s="469"/>
      <c r="D1194" s="332"/>
      <c r="E1194" s="442"/>
    </row>
    <row r="1195" spans="3:5" ht="12.75">
      <c r="C1195" s="469"/>
      <c r="D1195" s="332"/>
      <c r="E1195" s="442"/>
    </row>
    <row r="1196" spans="3:5" ht="12.75">
      <c r="C1196" s="469"/>
      <c r="D1196" s="332"/>
      <c r="E1196" s="442"/>
    </row>
    <row r="1197" spans="3:5" ht="12.75">
      <c r="C1197" s="469"/>
      <c r="D1197" s="332"/>
      <c r="E1197" s="442"/>
    </row>
    <row r="1198" spans="3:5" ht="12.75">
      <c r="C1198" s="469"/>
      <c r="D1198" s="332"/>
      <c r="E1198" s="442"/>
    </row>
    <row r="1199" spans="3:5" ht="12.75">
      <c r="C1199" s="469"/>
      <c r="D1199" s="332"/>
      <c r="E1199" s="442"/>
    </row>
    <row r="1200" spans="3:5" ht="12.75">
      <c r="C1200" s="469"/>
      <c r="D1200" s="332"/>
      <c r="E1200" s="442"/>
    </row>
    <row r="1201" spans="3:5" ht="12.75">
      <c r="C1201" s="469"/>
      <c r="D1201" s="332"/>
      <c r="E1201" s="442"/>
    </row>
    <row r="1202" spans="3:5" ht="12.75">
      <c r="C1202" s="469"/>
      <c r="D1202" s="332"/>
      <c r="E1202" s="442"/>
    </row>
    <row r="1203" spans="3:5" ht="12.75">
      <c r="C1203" s="469"/>
      <c r="D1203" s="332"/>
      <c r="E1203" s="442"/>
    </row>
    <row r="1204" spans="3:5" ht="12.75">
      <c r="C1204" s="469"/>
      <c r="D1204" s="332"/>
      <c r="E1204" s="442"/>
    </row>
    <row r="1205" spans="3:5" ht="12.75">
      <c r="C1205" s="469"/>
      <c r="D1205" s="332"/>
      <c r="E1205" s="442"/>
    </row>
    <row r="1206" spans="3:5" ht="12.75">
      <c r="C1206" s="469"/>
      <c r="D1206" s="332"/>
      <c r="E1206" s="442"/>
    </row>
    <row r="1207" spans="3:5" ht="12.75">
      <c r="C1207" s="469"/>
      <c r="D1207" s="332"/>
      <c r="E1207" s="442"/>
    </row>
    <row r="1208" spans="3:5" ht="12.75">
      <c r="C1208" s="469"/>
      <c r="D1208" s="332"/>
      <c r="E1208" s="442"/>
    </row>
    <row r="1209" spans="3:5" ht="12.75">
      <c r="C1209" s="469"/>
      <c r="D1209" s="332"/>
      <c r="E1209" s="442"/>
    </row>
    <row r="1210" spans="3:5" ht="12.75">
      <c r="C1210" s="469"/>
      <c r="D1210" s="332"/>
      <c r="E1210" s="442"/>
    </row>
    <row r="1211" spans="3:5" ht="12.75">
      <c r="C1211" s="469"/>
      <c r="D1211" s="332"/>
      <c r="E1211" s="442"/>
    </row>
    <row r="1212" spans="3:5" ht="12.75">
      <c r="C1212" s="469"/>
      <c r="D1212" s="332"/>
      <c r="E1212" s="442"/>
    </row>
    <row r="1213" spans="3:5" ht="12.75">
      <c r="C1213" s="469"/>
      <c r="D1213" s="332"/>
      <c r="E1213" s="442"/>
    </row>
    <row r="1214" spans="3:5" ht="12.75">
      <c r="C1214" s="469"/>
      <c r="D1214" s="332"/>
      <c r="E1214" s="442"/>
    </row>
    <row r="1215" spans="3:5" ht="12.75">
      <c r="C1215" s="469"/>
      <c r="D1215" s="332"/>
      <c r="E1215" s="442"/>
    </row>
    <row r="1216" spans="3:5" ht="12.75">
      <c r="C1216" s="469"/>
      <c r="D1216" s="332"/>
      <c r="E1216" s="442"/>
    </row>
    <row r="1217" spans="3:5" ht="12.75">
      <c r="C1217" s="469"/>
      <c r="D1217" s="332"/>
      <c r="E1217" s="442"/>
    </row>
    <row r="1218" spans="3:5" ht="12.75">
      <c r="C1218" s="469"/>
      <c r="D1218" s="332"/>
      <c r="E1218" s="442"/>
    </row>
    <row r="1219" spans="3:5" ht="12.75">
      <c r="C1219" s="469"/>
      <c r="D1219" s="332"/>
      <c r="E1219" s="442"/>
    </row>
    <row r="1220" spans="3:5" ht="12.75">
      <c r="C1220" s="469"/>
      <c r="D1220" s="332"/>
      <c r="E1220" s="442"/>
    </row>
    <row r="1221" spans="3:5" ht="12.75">
      <c r="C1221" s="469"/>
      <c r="D1221" s="332"/>
      <c r="E1221" s="442"/>
    </row>
    <row r="1222" spans="3:5" ht="12.75">
      <c r="C1222" s="469"/>
      <c r="D1222" s="332"/>
      <c r="E1222" s="442"/>
    </row>
    <row r="1223" spans="3:5" ht="12.75">
      <c r="C1223" s="469"/>
      <c r="D1223" s="332"/>
      <c r="E1223" s="442"/>
    </row>
    <row r="1224" spans="3:5" ht="12.75">
      <c r="C1224" s="469"/>
      <c r="D1224" s="332"/>
      <c r="E1224" s="442"/>
    </row>
    <row r="1225" spans="3:5" ht="12.75">
      <c r="C1225" s="469"/>
      <c r="D1225" s="332"/>
      <c r="E1225" s="442"/>
    </row>
    <row r="1226" spans="3:5" ht="12.75">
      <c r="C1226" s="469"/>
      <c r="D1226" s="332"/>
      <c r="E1226" s="442"/>
    </row>
    <row r="1227" spans="3:5" ht="12.75">
      <c r="C1227" s="469"/>
      <c r="D1227" s="332"/>
      <c r="E1227" s="442"/>
    </row>
    <row r="1228" spans="3:5" ht="12.75">
      <c r="C1228" s="469"/>
      <c r="D1228" s="332"/>
      <c r="E1228" s="442"/>
    </row>
    <row r="1229" spans="3:5" ht="12.75">
      <c r="C1229" s="469"/>
      <c r="D1229" s="332"/>
      <c r="E1229" s="442"/>
    </row>
    <row r="1230" spans="3:5" ht="12.75">
      <c r="C1230" s="469"/>
      <c r="D1230" s="332"/>
      <c r="E1230" s="442"/>
    </row>
    <row r="1231" spans="3:5" ht="12.75">
      <c r="C1231" s="469"/>
      <c r="D1231" s="332"/>
      <c r="E1231" s="442"/>
    </row>
    <row r="1232" spans="3:5" ht="12.75">
      <c r="C1232" s="469"/>
      <c r="D1232" s="332"/>
      <c r="E1232" s="442"/>
    </row>
    <row r="1233" spans="3:5" ht="12.75">
      <c r="C1233" s="469"/>
      <c r="D1233" s="332"/>
      <c r="E1233" s="442"/>
    </row>
    <row r="1234" spans="3:5" ht="12.75">
      <c r="C1234" s="469"/>
      <c r="D1234" s="332"/>
      <c r="E1234" s="442"/>
    </row>
    <row r="1235" spans="3:5" ht="12.75">
      <c r="C1235" s="469"/>
      <c r="D1235" s="332"/>
      <c r="E1235" s="442"/>
    </row>
    <row r="1236" spans="3:5" ht="12.75">
      <c r="C1236" s="469"/>
      <c r="D1236" s="332"/>
      <c r="E1236" s="442"/>
    </row>
    <row r="1237" spans="3:5" ht="12.75">
      <c r="C1237" s="469"/>
      <c r="D1237" s="332"/>
      <c r="E1237" s="442"/>
    </row>
    <row r="1238" spans="3:5" ht="12.75">
      <c r="C1238" s="469"/>
      <c r="D1238" s="332"/>
      <c r="E1238" s="442"/>
    </row>
    <row r="1239" spans="3:5" ht="12.75">
      <c r="C1239" s="469"/>
      <c r="D1239" s="332"/>
      <c r="E1239" s="442"/>
    </row>
    <row r="1240" spans="3:5" ht="12.75">
      <c r="C1240" s="469"/>
      <c r="D1240" s="332"/>
      <c r="E1240" s="442"/>
    </row>
    <row r="1241" spans="3:5" ht="12.75">
      <c r="C1241" s="469"/>
      <c r="D1241" s="332"/>
      <c r="E1241" s="442"/>
    </row>
    <row r="1242" spans="3:5" ht="12.75">
      <c r="C1242" s="469"/>
      <c r="D1242" s="332"/>
      <c r="E1242" s="442"/>
    </row>
    <row r="1243" spans="3:5" ht="12.75">
      <c r="C1243" s="469"/>
      <c r="D1243" s="332"/>
      <c r="E1243" s="442"/>
    </row>
    <row r="1244" spans="3:5" ht="12.75">
      <c r="C1244" s="469"/>
      <c r="D1244" s="332"/>
      <c r="E1244" s="442"/>
    </row>
    <row r="1245" spans="3:5" ht="12.75">
      <c r="C1245" s="469"/>
      <c r="D1245" s="332"/>
      <c r="E1245" s="442"/>
    </row>
    <row r="1246" spans="3:5" ht="12.75">
      <c r="C1246" s="469"/>
      <c r="D1246" s="332"/>
      <c r="E1246" s="442"/>
    </row>
    <row r="1247" spans="3:5" ht="12.75">
      <c r="C1247" s="469"/>
      <c r="D1247" s="332"/>
      <c r="E1247" s="442"/>
    </row>
    <row r="1248" spans="3:5" ht="12.75">
      <c r="C1248" s="469"/>
      <c r="D1248" s="332"/>
      <c r="E1248" s="442"/>
    </row>
    <row r="1249" spans="3:5" ht="12.75">
      <c r="C1249" s="469"/>
      <c r="D1249" s="332"/>
      <c r="E1249" s="442"/>
    </row>
    <row r="1250" spans="3:5" ht="12.75">
      <c r="C1250" s="469"/>
      <c r="D1250" s="332"/>
      <c r="E1250" s="442"/>
    </row>
    <row r="1251" spans="3:5" ht="12.75">
      <c r="C1251" s="469"/>
      <c r="D1251" s="332"/>
      <c r="E1251" s="442"/>
    </row>
    <row r="1252" spans="3:5" ht="12.75">
      <c r="C1252" s="469"/>
      <c r="D1252" s="332"/>
      <c r="E1252" s="442"/>
    </row>
    <row r="1253" spans="3:5" ht="12.75">
      <c r="C1253" s="469"/>
      <c r="D1253" s="332"/>
      <c r="E1253" s="442"/>
    </row>
    <row r="1254" spans="3:5" ht="12.75">
      <c r="C1254" s="469"/>
      <c r="D1254" s="332"/>
      <c r="E1254" s="442"/>
    </row>
    <row r="1255" spans="3:5" ht="12.75">
      <c r="C1255" s="469"/>
      <c r="D1255" s="332"/>
      <c r="E1255" s="442"/>
    </row>
    <row r="1256" spans="3:5" ht="12.75">
      <c r="C1256" s="469"/>
      <c r="D1256" s="332"/>
      <c r="E1256" s="442"/>
    </row>
    <row r="1257" spans="3:5" ht="12.75">
      <c r="C1257" s="469"/>
      <c r="D1257" s="332"/>
      <c r="E1257" s="442"/>
    </row>
    <row r="1258" spans="3:5" ht="12.75">
      <c r="C1258" s="469"/>
      <c r="D1258" s="332"/>
      <c r="E1258" s="442"/>
    </row>
    <row r="1259" spans="3:5" ht="12.75">
      <c r="C1259" s="469"/>
      <c r="D1259" s="332"/>
      <c r="E1259" s="442"/>
    </row>
    <row r="1260" spans="3:5" ht="12.75">
      <c r="C1260" s="469"/>
      <c r="D1260" s="332"/>
      <c r="E1260" s="442"/>
    </row>
    <row r="1261" spans="3:5" ht="12.75">
      <c r="C1261" s="469"/>
      <c r="D1261" s="332"/>
      <c r="E1261" s="442"/>
    </row>
    <row r="1262" spans="3:5" ht="12.75">
      <c r="C1262" s="469"/>
      <c r="D1262" s="332"/>
      <c r="E1262" s="442"/>
    </row>
    <row r="1263" spans="3:5" ht="12.75">
      <c r="C1263" s="469"/>
      <c r="D1263" s="332"/>
      <c r="E1263" s="442"/>
    </row>
    <row r="1264" spans="3:5" ht="12.75">
      <c r="C1264" s="469"/>
      <c r="D1264" s="332"/>
      <c r="E1264" s="442"/>
    </row>
    <row r="1265" spans="3:5" ht="12.75">
      <c r="C1265" s="469"/>
      <c r="D1265" s="332"/>
      <c r="E1265" s="442"/>
    </row>
    <row r="1266" spans="3:5" ht="12.75">
      <c r="C1266" s="469"/>
      <c r="D1266" s="332"/>
      <c r="E1266" s="442"/>
    </row>
    <row r="1267" spans="3:5" ht="12.75">
      <c r="C1267" s="469"/>
      <c r="D1267" s="332"/>
      <c r="E1267" s="442"/>
    </row>
    <row r="1268" spans="3:5" ht="12.75">
      <c r="C1268" s="469"/>
      <c r="D1268" s="332"/>
      <c r="E1268" s="442"/>
    </row>
    <row r="1269" spans="3:5" ht="12.75">
      <c r="C1269" s="469"/>
      <c r="D1269" s="332"/>
      <c r="E1269" s="442"/>
    </row>
    <row r="1270" spans="3:5" ht="12.75">
      <c r="C1270" s="469"/>
      <c r="D1270" s="332"/>
      <c r="E1270" s="442"/>
    </row>
    <row r="1271" spans="3:5" ht="12.75">
      <c r="C1271" s="469"/>
      <c r="D1271" s="332"/>
      <c r="E1271" s="442"/>
    </row>
    <row r="1272" spans="3:5" ht="12.75">
      <c r="C1272" s="469"/>
      <c r="D1272" s="332"/>
      <c r="E1272" s="442"/>
    </row>
    <row r="1273" spans="3:5" ht="12.75">
      <c r="C1273" s="469"/>
      <c r="D1273" s="332"/>
      <c r="E1273" s="442"/>
    </row>
    <row r="1274" spans="3:5" ht="12.75">
      <c r="C1274" s="469"/>
      <c r="D1274" s="332"/>
      <c r="E1274" s="442"/>
    </row>
    <row r="1275" spans="3:5" ht="12.75">
      <c r="C1275" s="469"/>
      <c r="D1275" s="332"/>
      <c r="E1275" s="442"/>
    </row>
    <row r="1276" spans="3:5" ht="12.75">
      <c r="C1276" s="469"/>
      <c r="D1276" s="332"/>
      <c r="E1276" s="442"/>
    </row>
    <row r="1277" spans="3:5" ht="12.75">
      <c r="C1277" s="469"/>
      <c r="D1277" s="332"/>
      <c r="E1277" s="442"/>
    </row>
    <row r="1278" spans="3:5" ht="12.75">
      <c r="C1278" s="469"/>
      <c r="D1278" s="332"/>
      <c r="E1278" s="442"/>
    </row>
    <row r="1279" spans="3:5" ht="12.75">
      <c r="C1279" s="469"/>
      <c r="D1279" s="332"/>
      <c r="E1279" s="442"/>
    </row>
    <row r="1280" spans="3:5" ht="12.75">
      <c r="C1280" s="469"/>
      <c r="D1280" s="332"/>
      <c r="E1280" s="442"/>
    </row>
    <row r="1281" spans="3:5" ht="12.75">
      <c r="C1281" s="469"/>
      <c r="D1281" s="332"/>
      <c r="E1281" s="442"/>
    </row>
    <row r="1282" spans="3:5" ht="12.75">
      <c r="C1282" s="469"/>
      <c r="D1282" s="332"/>
      <c r="E1282" s="442"/>
    </row>
    <row r="1283" spans="3:5" ht="12.75">
      <c r="C1283" s="469"/>
      <c r="D1283" s="332"/>
      <c r="E1283" s="442"/>
    </row>
    <row r="1284" spans="3:5" ht="12.75">
      <c r="C1284" s="469"/>
      <c r="D1284" s="332"/>
      <c r="E1284" s="442"/>
    </row>
    <row r="1285" spans="3:5" ht="12.75">
      <c r="C1285" s="469"/>
      <c r="D1285" s="332"/>
      <c r="E1285" s="442"/>
    </row>
    <row r="1286" spans="3:5" ht="12.75">
      <c r="C1286" s="469"/>
      <c r="D1286" s="332"/>
      <c r="E1286" s="442"/>
    </row>
    <row r="1287" spans="3:5" ht="12.75">
      <c r="C1287" s="469"/>
      <c r="D1287" s="332"/>
      <c r="E1287" s="442"/>
    </row>
    <row r="1288" spans="3:5" ht="12.75">
      <c r="C1288" s="469"/>
      <c r="D1288" s="332"/>
      <c r="E1288" s="442"/>
    </row>
    <row r="1289" spans="3:5" ht="12.75">
      <c r="C1289" s="469"/>
      <c r="D1289" s="332"/>
      <c r="E1289" s="442"/>
    </row>
    <row r="1290" spans="3:5" ht="12.75">
      <c r="C1290" s="469"/>
      <c r="D1290" s="332"/>
      <c r="E1290" s="442"/>
    </row>
    <row r="1291" spans="3:5" ht="12.75">
      <c r="C1291" s="469"/>
      <c r="D1291" s="332"/>
      <c r="E1291" s="442"/>
    </row>
    <row r="1292" spans="3:5" ht="12.75">
      <c r="C1292" s="469"/>
      <c r="D1292" s="332"/>
      <c r="E1292" s="442"/>
    </row>
    <row r="1293" spans="3:5" ht="12.75">
      <c r="C1293" s="469"/>
      <c r="D1293" s="332"/>
      <c r="E1293" s="442"/>
    </row>
    <row r="1294" spans="3:5" ht="12.75">
      <c r="C1294" s="469"/>
      <c r="D1294" s="332"/>
      <c r="E1294" s="442"/>
    </row>
    <row r="1295" spans="3:5" ht="12.75">
      <c r="C1295" s="469"/>
      <c r="D1295" s="332"/>
      <c r="E1295" s="442"/>
    </row>
    <row r="1296" spans="3:5" ht="12.75">
      <c r="C1296" s="469"/>
      <c r="D1296" s="332"/>
      <c r="E1296" s="442"/>
    </row>
    <row r="1297" spans="3:5" ht="12.75">
      <c r="C1297" s="469"/>
      <c r="D1297" s="332"/>
      <c r="E1297" s="442"/>
    </row>
    <row r="1298" spans="3:5" ht="12.75">
      <c r="C1298" s="469"/>
      <c r="D1298" s="332"/>
      <c r="E1298" s="442"/>
    </row>
    <row r="1299" spans="3:5" ht="12.75">
      <c r="C1299" s="469"/>
      <c r="D1299" s="332"/>
      <c r="E1299" s="442"/>
    </row>
    <row r="1300" spans="3:5" ht="12.75">
      <c r="C1300" s="469"/>
      <c r="D1300" s="332"/>
      <c r="E1300" s="442"/>
    </row>
    <row r="1301" spans="3:5" ht="12.75">
      <c r="C1301" s="469"/>
      <c r="D1301" s="332"/>
      <c r="E1301" s="442"/>
    </row>
    <row r="1302" spans="3:5" ht="12.75">
      <c r="C1302" s="469"/>
      <c r="D1302" s="332"/>
      <c r="E1302" s="442"/>
    </row>
    <row r="1303" spans="3:5" ht="12.75">
      <c r="C1303" s="469"/>
      <c r="D1303" s="332"/>
      <c r="E1303" s="442"/>
    </row>
    <row r="1304" spans="3:5" ht="12.75">
      <c r="C1304" s="469"/>
      <c r="D1304" s="332"/>
      <c r="E1304" s="442"/>
    </row>
    <row r="1305" spans="3:5" ht="12.75">
      <c r="C1305" s="469"/>
      <c r="D1305" s="332"/>
      <c r="E1305" s="442"/>
    </row>
    <row r="1306" spans="3:5" ht="12.75">
      <c r="C1306" s="469"/>
      <c r="D1306" s="332"/>
      <c r="E1306" s="442"/>
    </row>
    <row r="1307" spans="3:5" ht="12.75">
      <c r="C1307" s="469"/>
      <c r="D1307" s="332"/>
      <c r="E1307" s="442"/>
    </row>
    <row r="1308" spans="3:5" ht="12.75">
      <c r="C1308" s="469"/>
      <c r="D1308" s="332"/>
      <c r="E1308" s="442"/>
    </row>
    <row r="1309" spans="3:5" ht="12.75">
      <c r="C1309" s="469"/>
      <c r="D1309" s="332"/>
      <c r="E1309" s="442"/>
    </row>
    <row r="1310" spans="3:5" ht="12.75">
      <c r="C1310" s="469"/>
      <c r="D1310" s="332"/>
      <c r="E1310" s="442"/>
    </row>
    <row r="1311" spans="3:5" ht="12.75">
      <c r="C1311" s="469"/>
      <c r="D1311" s="332"/>
      <c r="E1311" s="442"/>
    </row>
    <row r="1312" spans="3:5" ht="12.75">
      <c r="C1312" s="469"/>
      <c r="D1312" s="332"/>
      <c r="E1312" s="442"/>
    </row>
    <row r="1313" spans="3:5" ht="12.75">
      <c r="C1313" s="469"/>
      <c r="D1313" s="332"/>
      <c r="E1313" s="442"/>
    </row>
    <row r="1314" spans="3:5" ht="12.75">
      <c r="C1314" s="469"/>
      <c r="D1314" s="332"/>
      <c r="E1314" s="442"/>
    </row>
    <row r="1315" spans="3:5" ht="12.75">
      <c r="C1315" s="469"/>
      <c r="D1315" s="332"/>
      <c r="E1315" s="442"/>
    </row>
    <row r="1316" spans="3:5" ht="12.75">
      <c r="C1316" s="469"/>
      <c r="D1316" s="332"/>
      <c r="E1316" s="442"/>
    </row>
    <row r="1317" spans="3:5" ht="12.75">
      <c r="C1317" s="469"/>
      <c r="D1317" s="332"/>
      <c r="E1317" s="442"/>
    </row>
    <row r="1318" spans="3:5" ht="12.75">
      <c r="C1318" s="469"/>
      <c r="D1318" s="332"/>
      <c r="E1318" s="442"/>
    </row>
    <row r="1319" spans="3:5" ht="12.75">
      <c r="C1319" s="469"/>
      <c r="D1319" s="332"/>
      <c r="E1319" s="442"/>
    </row>
    <row r="1320" spans="3:5" ht="12.75">
      <c r="C1320" s="469"/>
      <c r="D1320" s="332"/>
      <c r="E1320" s="442"/>
    </row>
    <row r="1321" spans="3:5" ht="12.75">
      <c r="C1321" s="469"/>
      <c r="D1321" s="332"/>
      <c r="E1321" s="442"/>
    </row>
    <row r="1322" spans="3:5" ht="12.75">
      <c r="C1322" s="469"/>
      <c r="D1322" s="332"/>
      <c r="E1322" s="442"/>
    </row>
    <row r="1323" spans="3:5" ht="12.75">
      <c r="C1323" s="469"/>
      <c r="D1323" s="332"/>
      <c r="E1323" s="442"/>
    </row>
    <row r="1324" spans="3:5" ht="12.75">
      <c r="C1324" s="469"/>
      <c r="D1324" s="332"/>
      <c r="E1324" s="442"/>
    </row>
    <row r="1325" spans="3:5" ht="12.75">
      <c r="C1325" s="469"/>
      <c r="D1325" s="332"/>
      <c r="E1325" s="442"/>
    </row>
    <row r="1326" spans="3:5" ht="12.75">
      <c r="C1326" s="469"/>
      <c r="D1326" s="332"/>
      <c r="E1326" s="442"/>
    </row>
    <row r="1327" spans="3:5" ht="12.75">
      <c r="C1327" s="469"/>
      <c r="D1327" s="332"/>
      <c r="E1327" s="442"/>
    </row>
    <row r="1328" spans="3:5" ht="12.75">
      <c r="C1328" s="469"/>
      <c r="D1328" s="332"/>
      <c r="E1328" s="442"/>
    </row>
    <row r="1329" spans="3:5" ht="12.75">
      <c r="C1329" s="469"/>
      <c r="D1329" s="332"/>
      <c r="E1329" s="442"/>
    </row>
    <row r="1330" spans="3:5" ht="12.75">
      <c r="C1330" s="469"/>
      <c r="D1330" s="332"/>
      <c r="E1330" s="442"/>
    </row>
    <row r="1331" spans="3:5" ht="12.75">
      <c r="C1331" s="469"/>
      <c r="D1331" s="332"/>
      <c r="E1331" s="442"/>
    </row>
    <row r="1332" spans="3:5" ht="12.75">
      <c r="C1332" s="469"/>
      <c r="D1332" s="332"/>
      <c r="E1332" s="442"/>
    </row>
    <row r="1333" spans="3:5" ht="12.75">
      <c r="C1333" s="469"/>
      <c r="D1333" s="332"/>
      <c r="E1333" s="442"/>
    </row>
    <row r="1334" spans="3:5" ht="12.75">
      <c r="C1334" s="469"/>
      <c r="D1334" s="332"/>
      <c r="E1334" s="442"/>
    </row>
    <row r="1335" spans="3:5" ht="12.75">
      <c r="C1335" s="469"/>
      <c r="D1335" s="332"/>
      <c r="E1335" s="442"/>
    </row>
    <row r="1336" spans="3:5" ht="12.75">
      <c r="C1336" s="469"/>
      <c r="D1336" s="332"/>
      <c r="E1336" s="442"/>
    </row>
    <row r="1337" spans="3:5" ht="12.75">
      <c r="C1337" s="469"/>
      <c r="D1337" s="332"/>
      <c r="E1337" s="442"/>
    </row>
    <row r="1338" spans="3:5" ht="12.75">
      <c r="C1338" s="469"/>
      <c r="D1338" s="332"/>
      <c r="E1338" s="442"/>
    </row>
    <row r="1339" spans="3:5" ht="12.75">
      <c r="C1339" s="469"/>
      <c r="D1339" s="332"/>
      <c r="E1339" s="442"/>
    </row>
    <row r="1340" spans="3:5" ht="12.75">
      <c r="C1340" s="469"/>
      <c r="D1340" s="332"/>
      <c r="E1340" s="442"/>
    </row>
    <row r="1341" spans="3:5" ht="12.75">
      <c r="C1341" s="469"/>
      <c r="D1341" s="332"/>
      <c r="E1341" s="442"/>
    </row>
    <row r="1342" spans="3:5" ht="12.75">
      <c r="C1342" s="469"/>
      <c r="D1342" s="332"/>
      <c r="E1342" s="442"/>
    </row>
    <row r="1343" spans="3:5" ht="12.75">
      <c r="C1343" s="469"/>
      <c r="D1343" s="332"/>
      <c r="E1343" s="442"/>
    </row>
    <row r="1344" spans="3:5" ht="12.75">
      <c r="C1344" s="469"/>
      <c r="D1344" s="332"/>
      <c r="E1344" s="442"/>
    </row>
    <row r="1345" spans="3:5" ht="12.75">
      <c r="C1345" s="469"/>
      <c r="D1345" s="332"/>
      <c r="E1345" s="442"/>
    </row>
    <row r="1346" spans="3:5" ht="12.75">
      <c r="C1346" s="469"/>
      <c r="D1346" s="332"/>
      <c r="E1346" s="442"/>
    </row>
    <row r="1347" spans="3:5" ht="12.75">
      <c r="C1347" s="469"/>
      <c r="D1347" s="332"/>
      <c r="E1347" s="442"/>
    </row>
    <row r="1348" spans="3:5" ht="12.75">
      <c r="C1348" s="469"/>
      <c r="D1348" s="332"/>
      <c r="E1348" s="442"/>
    </row>
    <row r="1349" spans="3:5" ht="12.75">
      <c r="C1349" s="469"/>
      <c r="D1349" s="332"/>
      <c r="E1349" s="442"/>
    </row>
    <row r="1350" spans="3:5" ht="12.75">
      <c r="C1350" s="469"/>
      <c r="D1350" s="332"/>
      <c r="E1350" s="442"/>
    </row>
    <row r="1351" spans="3:5" ht="12.75">
      <c r="C1351" s="469"/>
      <c r="D1351" s="332"/>
      <c r="E1351" s="442"/>
    </row>
    <row r="1352" spans="3:5" ht="12.75">
      <c r="C1352" s="469"/>
      <c r="D1352" s="332"/>
      <c r="E1352" s="442"/>
    </row>
    <row r="1353" spans="3:5" ht="12.75">
      <c r="C1353" s="469"/>
      <c r="D1353" s="332"/>
      <c r="E1353" s="442"/>
    </row>
    <row r="1354" spans="3:5" ht="12.75">
      <c r="C1354" s="469"/>
      <c r="D1354" s="332"/>
      <c r="E1354" s="442"/>
    </row>
    <row r="1355" spans="3:5" ht="12.75">
      <c r="C1355" s="469"/>
      <c r="D1355" s="332"/>
      <c r="E1355" s="442"/>
    </row>
    <row r="1356" spans="3:5" ht="12.75">
      <c r="C1356" s="469"/>
      <c r="D1356" s="332"/>
      <c r="E1356" s="442"/>
    </row>
    <row r="1357" spans="3:5" ht="12.75">
      <c r="C1357" s="469"/>
      <c r="D1357" s="332"/>
      <c r="E1357" s="442"/>
    </row>
    <row r="1358" spans="3:5" ht="12.75">
      <c r="C1358" s="469"/>
      <c r="D1358" s="332"/>
      <c r="E1358" s="442"/>
    </row>
    <row r="1359" spans="3:5" ht="12.75">
      <c r="C1359" s="469"/>
      <c r="D1359" s="332"/>
      <c r="E1359" s="442"/>
    </row>
    <row r="1360" spans="3:5" ht="12.75">
      <c r="C1360" s="469"/>
      <c r="D1360" s="332"/>
      <c r="E1360" s="442"/>
    </row>
    <row r="1361" spans="3:5" ht="12.75">
      <c r="C1361" s="469"/>
      <c r="D1361" s="332"/>
      <c r="E1361" s="442"/>
    </row>
    <row r="1362" spans="3:5" ht="12.75">
      <c r="C1362" s="469"/>
      <c r="D1362" s="332"/>
      <c r="E1362" s="442"/>
    </row>
    <row r="1363" spans="3:5" ht="12.75">
      <c r="C1363" s="469"/>
      <c r="D1363" s="332"/>
      <c r="E1363" s="442"/>
    </row>
    <row r="1364" spans="3:5" ht="12.75">
      <c r="C1364" s="469"/>
      <c r="D1364" s="332"/>
      <c r="E1364" s="442"/>
    </row>
    <row r="1365" spans="3:5" ht="12.75">
      <c r="C1365" s="469"/>
      <c r="D1365" s="332"/>
      <c r="E1365" s="442"/>
    </row>
    <row r="1366" spans="3:5" ht="12.75">
      <c r="C1366" s="469"/>
      <c r="D1366" s="332"/>
      <c r="E1366" s="442"/>
    </row>
    <row r="1367" spans="3:5" ht="12.75">
      <c r="C1367" s="469"/>
      <c r="D1367" s="332"/>
      <c r="E1367" s="442"/>
    </row>
    <row r="1368" spans="3:5" ht="12.75">
      <c r="C1368" s="469"/>
      <c r="D1368" s="332"/>
      <c r="E1368" s="442"/>
    </row>
    <row r="1369" spans="3:5" ht="12.75">
      <c r="C1369" s="469"/>
      <c r="D1369" s="332"/>
      <c r="E1369" s="442"/>
    </row>
    <row r="1370" spans="3:5" ht="12.75">
      <c r="C1370" s="469"/>
      <c r="D1370" s="332"/>
      <c r="E1370" s="442"/>
    </row>
    <row r="1371" spans="3:5" ht="12.75">
      <c r="C1371" s="469"/>
      <c r="D1371" s="332"/>
      <c r="E1371" s="442"/>
    </row>
    <row r="1372" spans="3:5" ht="12.75">
      <c r="C1372" s="469"/>
      <c r="D1372" s="332"/>
      <c r="E1372" s="442"/>
    </row>
    <row r="1373" spans="3:5" ht="12.75">
      <c r="C1373" s="469"/>
      <c r="D1373" s="332"/>
      <c r="E1373" s="442"/>
    </row>
    <row r="1374" spans="3:5" ht="12.75">
      <c r="C1374" s="469"/>
      <c r="D1374" s="332"/>
      <c r="E1374" s="442"/>
    </row>
    <row r="1375" spans="3:5" ht="12.75">
      <c r="C1375" s="469"/>
      <c r="D1375" s="332"/>
      <c r="E1375" s="442"/>
    </row>
    <row r="1376" spans="3:5" ht="12.75">
      <c r="C1376" s="469"/>
      <c r="D1376" s="332"/>
      <c r="E1376" s="442"/>
    </row>
    <row r="1377" spans="3:5" ht="12.75">
      <c r="C1377" s="469"/>
      <c r="D1377" s="332"/>
      <c r="E1377" s="442"/>
    </row>
    <row r="1378" spans="3:5" ht="12.75">
      <c r="C1378" s="469"/>
      <c r="D1378" s="332"/>
      <c r="E1378" s="442"/>
    </row>
    <row r="1379" spans="3:5" ht="12.75">
      <c r="C1379" s="469"/>
      <c r="D1379" s="332"/>
      <c r="E1379" s="442"/>
    </row>
    <row r="1380" spans="3:5" ht="12.75">
      <c r="C1380" s="469"/>
      <c r="D1380" s="332"/>
      <c r="E1380" s="442"/>
    </row>
    <row r="1381" spans="3:5" ht="12.75">
      <c r="C1381" s="469"/>
      <c r="D1381" s="332"/>
      <c r="E1381" s="442"/>
    </row>
    <row r="1382" spans="3:5" ht="12.75">
      <c r="C1382" s="469"/>
      <c r="D1382" s="332"/>
      <c r="E1382" s="442"/>
    </row>
    <row r="1383" spans="3:5" ht="12.75">
      <c r="C1383" s="469"/>
      <c r="D1383" s="332"/>
      <c r="E1383" s="442"/>
    </row>
    <row r="1384" spans="3:5" ht="12.75">
      <c r="C1384" s="469"/>
      <c r="D1384" s="332"/>
      <c r="E1384" s="442"/>
    </row>
    <row r="1385" spans="3:5" ht="12.75">
      <c r="C1385" s="469"/>
      <c r="D1385" s="332"/>
      <c r="E1385" s="442"/>
    </row>
    <row r="1386" spans="3:5" ht="12.75">
      <c r="C1386" s="469"/>
      <c r="D1386" s="332"/>
      <c r="E1386" s="442"/>
    </row>
    <row r="1387" spans="3:5" ht="12.75">
      <c r="C1387" s="469"/>
      <c r="D1387" s="332"/>
      <c r="E1387" s="442"/>
    </row>
    <row r="1388" spans="3:5" ht="12.75">
      <c r="C1388" s="469"/>
      <c r="D1388" s="332"/>
      <c r="E1388" s="442"/>
    </row>
    <row r="1389" spans="3:5" ht="12.75">
      <c r="C1389" s="469"/>
      <c r="D1389" s="332"/>
      <c r="E1389" s="442"/>
    </row>
    <row r="1390" spans="3:5" ht="12.75">
      <c r="C1390" s="469"/>
      <c r="D1390" s="332"/>
      <c r="E1390" s="442"/>
    </row>
    <row r="1391" spans="3:5" ht="12.75">
      <c r="C1391" s="469"/>
      <c r="D1391" s="332"/>
      <c r="E1391" s="442"/>
    </row>
    <row r="1392" spans="3:5" ht="12.75">
      <c r="C1392" s="469"/>
      <c r="D1392" s="332"/>
      <c r="E1392" s="442"/>
    </row>
    <row r="1393" spans="3:5" ht="12.75">
      <c r="C1393" s="469"/>
      <c r="D1393" s="332"/>
      <c r="E1393" s="442"/>
    </row>
    <row r="1394" spans="3:5" ht="12.75">
      <c r="C1394" s="469"/>
      <c r="D1394" s="332"/>
      <c r="E1394" s="442"/>
    </row>
    <row r="1395" spans="3:5" ht="12.75">
      <c r="C1395" s="469"/>
      <c r="D1395" s="332"/>
      <c r="E1395" s="442"/>
    </row>
    <row r="1396" spans="3:5" ht="12.75">
      <c r="C1396" s="469"/>
      <c r="D1396" s="332"/>
      <c r="E1396" s="442"/>
    </row>
    <row r="1397" spans="3:5" ht="12.75">
      <c r="C1397" s="469"/>
      <c r="D1397" s="332"/>
      <c r="E1397" s="442"/>
    </row>
    <row r="1398" spans="3:5" ht="12.75">
      <c r="C1398" s="469"/>
      <c r="D1398" s="332"/>
      <c r="E1398" s="442"/>
    </row>
    <row r="1399" spans="3:5" ht="12.75">
      <c r="C1399" s="469"/>
      <c r="D1399" s="332"/>
      <c r="E1399" s="442"/>
    </row>
    <row r="1400" spans="3:5" ht="12.75">
      <c r="C1400" s="469"/>
      <c r="D1400" s="332"/>
      <c r="E1400" s="442"/>
    </row>
    <row r="1401" spans="3:5" ht="12.75">
      <c r="C1401" s="469"/>
      <c r="D1401" s="332"/>
      <c r="E1401" s="442"/>
    </row>
    <row r="1402" spans="3:5" ht="12.75">
      <c r="C1402" s="469"/>
      <c r="D1402" s="332"/>
      <c r="E1402" s="442"/>
    </row>
    <row r="1403" spans="3:5" ht="12.75">
      <c r="C1403" s="469"/>
      <c r="D1403" s="332"/>
      <c r="E1403" s="442"/>
    </row>
    <row r="1404" spans="3:5" ht="12.75">
      <c r="C1404" s="469"/>
      <c r="D1404" s="332"/>
      <c r="E1404" s="442"/>
    </row>
    <row r="1405" spans="3:5" ht="12.75">
      <c r="C1405" s="469"/>
      <c r="D1405" s="332"/>
      <c r="E1405" s="442"/>
    </row>
    <row r="1406" spans="3:5" ht="12.75">
      <c r="C1406" s="469"/>
      <c r="D1406" s="332"/>
      <c r="E1406" s="442"/>
    </row>
    <row r="1407" spans="3:5" ht="12.75">
      <c r="C1407" s="469"/>
      <c r="D1407" s="332"/>
      <c r="E1407" s="442"/>
    </row>
    <row r="1408" spans="3:5" ht="12.75">
      <c r="C1408" s="469"/>
      <c r="D1408" s="332"/>
      <c r="E1408" s="442"/>
    </row>
    <row r="1409" spans="3:5" ht="12.75">
      <c r="C1409" s="469"/>
      <c r="D1409" s="332"/>
      <c r="E1409" s="442"/>
    </row>
    <row r="1410" spans="3:5" ht="12.75">
      <c r="C1410" s="469"/>
      <c r="D1410" s="332"/>
      <c r="E1410" s="442"/>
    </row>
    <row r="1411" spans="3:5" ht="12.75">
      <c r="C1411" s="469"/>
      <c r="D1411" s="332"/>
      <c r="E1411" s="442"/>
    </row>
    <row r="1412" spans="3:5" ht="12.75">
      <c r="C1412" s="469"/>
      <c r="D1412" s="332"/>
      <c r="E1412" s="442"/>
    </row>
    <row r="1413" spans="3:5" ht="12.75">
      <c r="C1413" s="469"/>
      <c r="D1413" s="332"/>
      <c r="E1413" s="442"/>
    </row>
    <row r="1414" spans="3:5" ht="12.75">
      <c r="C1414" s="469"/>
      <c r="D1414" s="332"/>
      <c r="E1414" s="442"/>
    </row>
    <row r="1415" spans="3:5" ht="12.75">
      <c r="C1415" s="469"/>
      <c r="D1415" s="332"/>
      <c r="E1415" s="442"/>
    </row>
    <row r="1416" spans="3:5" ht="12.75">
      <c r="C1416" s="469"/>
      <c r="D1416" s="332"/>
      <c r="E1416" s="442"/>
    </row>
    <row r="1417" spans="3:5" ht="12.75">
      <c r="C1417" s="469"/>
      <c r="D1417" s="332"/>
      <c r="E1417" s="442"/>
    </row>
    <row r="1418" spans="3:5" ht="12.75">
      <c r="C1418" s="469"/>
      <c r="D1418" s="332"/>
      <c r="E1418" s="442"/>
    </row>
    <row r="1419" spans="3:5" ht="12.75">
      <c r="C1419" s="469"/>
      <c r="D1419" s="332"/>
      <c r="E1419" s="442"/>
    </row>
    <row r="1420" spans="3:5" ht="12.75">
      <c r="C1420" s="469"/>
      <c r="D1420" s="332"/>
      <c r="E1420" s="442"/>
    </row>
    <row r="1421" spans="3:5" ht="12.75">
      <c r="C1421" s="469"/>
      <c r="D1421" s="332"/>
      <c r="E1421" s="442"/>
    </row>
    <row r="1422" spans="3:5" ht="12.75">
      <c r="C1422" s="469"/>
      <c r="D1422" s="332"/>
      <c r="E1422" s="442"/>
    </row>
    <row r="1423" spans="3:5" ht="12.75">
      <c r="C1423" s="469"/>
      <c r="D1423" s="332"/>
      <c r="E1423" s="442"/>
    </row>
    <row r="1424" spans="3:5" ht="12.75">
      <c r="C1424" s="469"/>
      <c r="D1424" s="332"/>
      <c r="E1424" s="442"/>
    </row>
    <row r="1425" spans="3:5" ht="12.75">
      <c r="C1425" s="469"/>
      <c r="D1425" s="332"/>
      <c r="E1425" s="442"/>
    </row>
    <row r="1426" spans="3:5" ht="12.75">
      <c r="C1426" s="469"/>
      <c r="D1426" s="332"/>
      <c r="E1426" s="442"/>
    </row>
    <row r="1427" spans="3:5" ht="12.75">
      <c r="C1427" s="469"/>
      <c r="D1427" s="332"/>
      <c r="E1427" s="442"/>
    </row>
    <row r="1428" spans="3:5" ht="12.75">
      <c r="C1428" s="469"/>
      <c r="D1428" s="332"/>
      <c r="E1428" s="442"/>
    </row>
    <row r="1429" spans="3:5" ht="12.75">
      <c r="C1429" s="469"/>
      <c r="D1429" s="332"/>
      <c r="E1429" s="442"/>
    </row>
    <row r="1430" spans="3:5" ht="12.75">
      <c r="C1430" s="469"/>
      <c r="D1430" s="332"/>
      <c r="E1430" s="442"/>
    </row>
    <row r="1431" spans="3:5" ht="12.75">
      <c r="C1431" s="469"/>
      <c r="D1431" s="332"/>
      <c r="E1431" s="442"/>
    </row>
    <row r="1432" spans="3:5" ht="12.75">
      <c r="C1432" s="469"/>
      <c r="D1432" s="332"/>
      <c r="E1432" s="442"/>
    </row>
    <row r="1433" spans="3:5" ht="12.75">
      <c r="C1433" s="469"/>
      <c r="D1433" s="332"/>
      <c r="E1433" s="442"/>
    </row>
    <row r="1434" spans="3:5" ht="12.75">
      <c r="C1434" s="469"/>
      <c r="D1434" s="332"/>
      <c r="E1434" s="442"/>
    </row>
    <row r="1435" spans="3:5" ht="12.75">
      <c r="C1435" s="469"/>
      <c r="D1435" s="332"/>
      <c r="E1435" s="442"/>
    </row>
    <row r="1436" spans="3:5" ht="12.75">
      <c r="C1436" s="469"/>
      <c r="D1436" s="332"/>
      <c r="E1436" s="442"/>
    </row>
    <row r="1437" spans="3:5" ht="12.75">
      <c r="C1437" s="469"/>
      <c r="D1437" s="332"/>
      <c r="E1437" s="442"/>
    </row>
    <row r="1438" spans="3:5" ht="12.75">
      <c r="C1438" s="469"/>
      <c r="D1438" s="332"/>
      <c r="E1438" s="442"/>
    </row>
    <row r="1439" spans="3:5" ht="12.75">
      <c r="C1439" s="469"/>
      <c r="D1439" s="332"/>
      <c r="E1439" s="442"/>
    </row>
    <row r="1440" spans="3:5" ht="12.75">
      <c r="C1440" s="469"/>
      <c r="D1440" s="332"/>
      <c r="E1440" s="442"/>
    </row>
    <row r="1441" spans="3:5" ht="12.75">
      <c r="C1441" s="469"/>
      <c r="D1441" s="332"/>
      <c r="E1441" s="442"/>
    </row>
    <row r="1442" spans="3:5" ht="12.75">
      <c r="C1442" s="469"/>
      <c r="D1442" s="332"/>
      <c r="E1442" s="442"/>
    </row>
    <row r="1443" spans="3:5" ht="12.75">
      <c r="C1443" s="469"/>
      <c r="D1443" s="332"/>
      <c r="E1443" s="442"/>
    </row>
    <row r="1444" spans="3:5" ht="12.75">
      <c r="C1444" s="469"/>
      <c r="D1444" s="332"/>
      <c r="E1444" s="442"/>
    </row>
    <row r="1445" spans="3:5" ht="12.75">
      <c r="C1445" s="469"/>
      <c r="D1445" s="332"/>
      <c r="E1445" s="442"/>
    </row>
    <row r="1446" spans="3:5" ht="12.75">
      <c r="C1446" s="469"/>
      <c r="D1446" s="332"/>
      <c r="E1446" s="442"/>
    </row>
    <row r="1447" spans="3:5" ht="12.75">
      <c r="C1447" s="469"/>
      <c r="D1447" s="332"/>
      <c r="E1447" s="442"/>
    </row>
    <row r="1448" spans="3:5" ht="12.75">
      <c r="C1448" s="469"/>
      <c r="D1448" s="332"/>
      <c r="E1448" s="442"/>
    </row>
    <row r="1449" spans="3:5" ht="12.75">
      <c r="C1449" s="469"/>
      <c r="D1449" s="332"/>
      <c r="E1449" s="442"/>
    </row>
    <row r="1450" spans="3:5" ht="12.75">
      <c r="C1450" s="469"/>
      <c r="D1450" s="332"/>
      <c r="E1450" s="442"/>
    </row>
    <row r="1451" spans="3:5" ht="12.75">
      <c r="C1451" s="469"/>
      <c r="D1451" s="332"/>
      <c r="E1451" s="442"/>
    </row>
    <row r="1452" spans="3:5" ht="12.75">
      <c r="C1452" s="469"/>
      <c r="D1452" s="332"/>
      <c r="E1452" s="442"/>
    </row>
    <row r="1453" spans="3:5" ht="12.75">
      <c r="C1453" s="469"/>
      <c r="D1453" s="332"/>
      <c r="E1453" s="442"/>
    </row>
    <row r="1454" spans="3:5" ht="12.75">
      <c r="C1454" s="469"/>
      <c r="D1454" s="332"/>
      <c r="E1454" s="442"/>
    </row>
    <row r="1455" spans="3:5" ht="12.75">
      <c r="C1455" s="469"/>
      <c r="D1455" s="332"/>
      <c r="E1455" s="442"/>
    </row>
    <row r="1456" spans="3:5" ht="12.75">
      <c r="C1456" s="469"/>
      <c r="D1456" s="332"/>
      <c r="E1456" s="442"/>
    </row>
    <row r="1457" spans="3:5" ht="12.75">
      <c r="C1457" s="469"/>
      <c r="D1457" s="332"/>
      <c r="E1457" s="442"/>
    </row>
    <row r="1458" spans="3:5" ht="12.75">
      <c r="C1458" s="469"/>
      <c r="D1458" s="332"/>
      <c r="E1458" s="442"/>
    </row>
    <row r="1459" spans="3:5" ht="12.75">
      <c r="C1459" s="469"/>
      <c r="D1459" s="332"/>
      <c r="E1459" s="442"/>
    </row>
    <row r="1460" spans="3:5" ht="12.75">
      <c r="C1460" s="469"/>
      <c r="D1460" s="332"/>
      <c r="E1460" s="442"/>
    </row>
    <row r="1461" spans="3:5" ht="12.75">
      <c r="C1461" s="469"/>
      <c r="D1461" s="332"/>
      <c r="E1461" s="442"/>
    </row>
    <row r="1462" spans="3:5" ht="12.75">
      <c r="C1462" s="469"/>
      <c r="D1462" s="332"/>
      <c r="E1462" s="442"/>
    </row>
    <row r="1463" spans="3:5" ht="12.75">
      <c r="C1463" s="469"/>
      <c r="D1463" s="332"/>
      <c r="E1463" s="442"/>
    </row>
    <row r="1464" spans="3:5" ht="12.75">
      <c r="C1464" s="469"/>
      <c r="D1464" s="332"/>
      <c r="E1464" s="442"/>
    </row>
    <row r="1465" spans="3:5" ht="12.75">
      <c r="C1465" s="469"/>
      <c r="D1465" s="332"/>
      <c r="E1465" s="442"/>
    </row>
    <row r="1466" spans="3:5" ht="12.75">
      <c r="C1466" s="469"/>
      <c r="D1466" s="332"/>
      <c r="E1466" s="442"/>
    </row>
    <row r="1467" spans="3:5" ht="12.75">
      <c r="C1467" s="469"/>
      <c r="D1467" s="332"/>
      <c r="E1467" s="442"/>
    </row>
    <row r="1468" spans="3:5" ht="12.75">
      <c r="C1468" s="469"/>
      <c r="D1468" s="332"/>
      <c r="E1468" s="442"/>
    </row>
    <row r="1469" spans="3:5" ht="12.75">
      <c r="C1469" s="469"/>
      <c r="D1469" s="332"/>
      <c r="E1469" s="442"/>
    </row>
    <row r="1470" spans="3:5" ht="12.75">
      <c r="C1470" s="469"/>
      <c r="D1470" s="332"/>
      <c r="E1470" s="442"/>
    </row>
    <row r="1471" spans="3:5" ht="12.75">
      <c r="C1471" s="469"/>
      <c r="D1471" s="332"/>
      <c r="E1471" s="442"/>
    </row>
    <row r="1472" spans="3:5" ht="12.75">
      <c r="C1472" s="469"/>
      <c r="D1472" s="332"/>
      <c r="E1472" s="442"/>
    </row>
    <row r="1473" spans="3:5" ht="12.75">
      <c r="C1473" s="469"/>
      <c r="D1473" s="332"/>
      <c r="E1473" s="442"/>
    </row>
    <row r="1474" spans="3:5" ht="12.75">
      <c r="C1474" s="469"/>
      <c r="D1474" s="332"/>
      <c r="E1474" s="442"/>
    </row>
    <row r="1475" spans="3:5" ht="12.75">
      <c r="C1475" s="469"/>
      <c r="D1475" s="332"/>
      <c r="E1475" s="442"/>
    </row>
    <row r="1476" spans="3:5" ht="12.75">
      <c r="C1476" s="469"/>
      <c r="D1476" s="332"/>
      <c r="E1476" s="442"/>
    </row>
    <row r="1477" spans="3:5" ht="12.75">
      <c r="C1477" s="469"/>
      <c r="D1477" s="332"/>
      <c r="E1477" s="442"/>
    </row>
    <row r="1478" spans="3:5" ht="12.75">
      <c r="C1478" s="469"/>
      <c r="D1478" s="332"/>
      <c r="E1478" s="442"/>
    </row>
    <row r="1479" spans="3:5" ht="12.75">
      <c r="C1479" s="469"/>
      <c r="D1479" s="332"/>
      <c r="E1479" s="442"/>
    </row>
    <row r="1480" spans="3:5" ht="12.75">
      <c r="C1480" s="469"/>
      <c r="D1480" s="332"/>
      <c r="E1480" s="442"/>
    </row>
    <row r="1481" spans="3:5" ht="12.75">
      <c r="C1481" s="469"/>
      <c r="D1481" s="332"/>
      <c r="E1481" s="442"/>
    </row>
    <row r="1482" spans="3:5" ht="12.75">
      <c r="C1482" s="469"/>
      <c r="D1482" s="332"/>
      <c r="E1482" s="442"/>
    </row>
    <row r="1483" spans="3:5" ht="12.75">
      <c r="C1483" s="469"/>
      <c r="D1483" s="332"/>
      <c r="E1483" s="442"/>
    </row>
    <row r="1484" spans="3:5" ht="12.75">
      <c r="C1484" s="469"/>
      <c r="D1484" s="332"/>
      <c r="E1484" s="442"/>
    </row>
    <row r="1485" spans="3:5" ht="12.75">
      <c r="C1485" s="469"/>
      <c r="D1485" s="332"/>
      <c r="E1485" s="442"/>
    </row>
    <row r="1486" spans="3:5" ht="12.75">
      <c r="C1486" s="469"/>
      <c r="D1486" s="332"/>
      <c r="E1486" s="442"/>
    </row>
    <row r="1487" spans="3:5" ht="12.75">
      <c r="C1487" s="469"/>
      <c r="D1487" s="332"/>
      <c r="E1487" s="442"/>
    </row>
    <row r="1488" spans="3:5" ht="12.75">
      <c r="C1488" s="469"/>
      <c r="D1488" s="332"/>
      <c r="E1488" s="442"/>
    </row>
    <row r="1489" spans="3:5" ht="12.75">
      <c r="C1489" s="469"/>
      <c r="D1489" s="332"/>
      <c r="E1489" s="442"/>
    </row>
    <row r="1490" spans="3:5" ht="12.75">
      <c r="C1490" s="469"/>
      <c r="D1490" s="332"/>
      <c r="E1490" s="442"/>
    </row>
    <row r="1491" spans="3:5" ht="12.75">
      <c r="C1491" s="469"/>
      <c r="D1491" s="332"/>
      <c r="E1491" s="442"/>
    </row>
    <row r="1492" spans="3:5" ht="12.75">
      <c r="C1492" s="469"/>
      <c r="D1492" s="332"/>
      <c r="E1492" s="442"/>
    </row>
    <row r="1493" spans="3:5" ht="12.75">
      <c r="C1493" s="469"/>
      <c r="D1493" s="332"/>
      <c r="E1493" s="442"/>
    </row>
    <row r="1494" spans="3:5" ht="12.75">
      <c r="C1494" s="469"/>
      <c r="D1494" s="332"/>
      <c r="E1494" s="442"/>
    </row>
    <row r="1495" spans="3:5" ht="12.75">
      <c r="C1495" s="469"/>
      <c r="D1495" s="332"/>
      <c r="E1495" s="442"/>
    </row>
    <row r="1496" spans="3:5" ht="12.75">
      <c r="C1496" s="469"/>
      <c r="D1496" s="332"/>
      <c r="E1496" s="442"/>
    </row>
    <row r="1497" spans="3:5" ht="12.75">
      <c r="C1497" s="469"/>
      <c r="D1497" s="332"/>
      <c r="E1497" s="442"/>
    </row>
    <row r="1498" spans="3:5" ht="12.75">
      <c r="C1498" s="469"/>
      <c r="D1498" s="332"/>
      <c r="E1498" s="442"/>
    </row>
    <row r="1499" spans="3:5" ht="12.75">
      <c r="C1499" s="469"/>
      <c r="D1499" s="332"/>
      <c r="E1499" s="442"/>
    </row>
    <row r="1500" spans="3:5" ht="12.75">
      <c r="C1500" s="469"/>
      <c r="D1500" s="332"/>
      <c r="E1500" s="442"/>
    </row>
    <row r="1501" spans="3:5" ht="12.75">
      <c r="C1501" s="469"/>
      <c r="D1501" s="332"/>
      <c r="E1501" s="442"/>
    </row>
    <row r="1502" spans="3:5" ht="12.75">
      <c r="C1502" s="469"/>
      <c r="D1502" s="332"/>
      <c r="E1502" s="442"/>
    </row>
    <row r="1503" spans="3:5" ht="12.75">
      <c r="C1503" s="469"/>
      <c r="D1503" s="332"/>
      <c r="E1503" s="442"/>
    </row>
    <row r="1504" spans="3:5" ht="12.75">
      <c r="C1504" s="469"/>
      <c r="D1504" s="332"/>
      <c r="E1504" s="442"/>
    </row>
    <row r="1505" spans="3:5" ht="12.75">
      <c r="C1505" s="469"/>
      <c r="D1505" s="332"/>
      <c r="E1505" s="442"/>
    </row>
    <row r="1506" spans="3:5" ht="12.75">
      <c r="C1506" s="469"/>
      <c r="D1506" s="332"/>
      <c r="E1506" s="442"/>
    </row>
    <row r="1507" spans="3:5" ht="12.75">
      <c r="C1507" s="469"/>
      <c r="D1507" s="332"/>
      <c r="E1507" s="442"/>
    </row>
    <row r="1508" spans="3:5" ht="12.75">
      <c r="C1508" s="469"/>
      <c r="D1508" s="332"/>
      <c r="E1508" s="442"/>
    </row>
    <row r="1509" spans="3:5" ht="12.75">
      <c r="C1509" s="469"/>
      <c r="D1509" s="332"/>
      <c r="E1509" s="442"/>
    </row>
    <row r="1510" spans="3:5" ht="12.75">
      <c r="C1510" s="469"/>
      <c r="D1510" s="332"/>
      <c r="E1510" s="442"/>
    </row>
    <row r="1511" spans="3:5" ht="12.75">
      <c r="C1511" s="469"/>
      <c r="D1511" s="332"/>
      <c r="E1511" s="442"/>
    </row>
    <row r="1512" spans="3:5" ht="12.75">
      <c r="C1512" s="469"/>
      <c r="D1512" s="332"/>
      <c r="E1512" s="442"/>
    </row>
    <row r="1513" spans="3:5" ht="12.75">
      <c r="C1513" s="469"/>
      <c r="D1513" s="332"/>
      <c r="E1513" s="442"/>
    </row>
    <row r="1514" spans="3:5" ht="12.75">
      <c r="C1514" s="469"/>
      <c r="D1514" s="332"/>
      <c r="E1514" s="442"/>
    </row>
    <row r="1515" spans="3:5" ht="12.75">
      <c r="C1515" s="469"/>
      <c r="D1515" s="332"/>
      <c r="E1515" s="442"/>
    </row>
    <row r="1516" spans="3:5" ht="12.75">
      <c r="C1516" s="469"/>
      <c r="D1516" s="332"/>
      <c r="E1516" s="442"/>
    </row>
    <row r="1517" spans="3:5" ht="12.75">
      <c r="C1517" s="469"/>
      <c r="D1517" s="332"/>
      <c r="E1517" s="442"/>
    </row>
    <row r="1518" spans="3:5" ht="12.75">
      <c r="C1518" s="469"/>
      <c r="D1518" s="332"/>
      <c r="E1518" s="442"/>
    </row>
    <row r="1519" spans="3:5" ht="12.75">
      <c r="C1519" s="469"/>
      <c r="D1519" s="332"/>
      <c r="E1519" s="442"/>
    </row>
    <row r="1520" spans="3:5" ht="12.75">
      <c r="C1520" s="469"/>
      <c r="D1520" s="332"/>
      <c r="E1520" s="442"/>
    </row>
    <row r="1521" spans="3:5" ht="12.75">
      <c r="C1521" s="469"/>
      <c r="D1521" s="332"/>
      <c r="E1521" s="442"/>
    </row>
    <row r="1522" spans="3:5" ht="12.75">
      <c r="C1522" s="469"/>
      <c r="D1522" s="332"/>
      <c r="E1522" s="442"/>
    </row>
    <row r="1523" spans="3:5" ht="12.75">
      <c r="C1523" s="469"/>
      <c r="D1523" s="332"/>
      <c r="E1523" s="442"/>
    </row>
    <row r="1524" spans="3:5" ht="12.75">
      <c r="C1524" s="469"/>
      <c r="D1524" s="332"/>
      <c r="E1524" s="442"/>
    </row>
    <row r="1525" spans="3:5" ht="12.75">
      <c r="C1525" s="469"/>
      <c r="D1525" s="332"/>
      <c r="E1525" s="442"/>
    </row>
    <row r="1526" spans="3:5" ht="12.75">
      <c r="C1526" s="469"/>
      <c r="D1526" s="332"/>
      <c r="E1526" s="442"/>
    </row>
    <row r="1527" spans="3:5" ht="12.75">
      <c r="C1527" s="469"/>
      <c r="D1527" s="332"/>
      <c r="E1527" s="442"/>
    </row>
    <row r="1528" spans="3:5" ht="12.75">
      <c r="C1528" s="469"/>
      <c r="D1528" s="332"/>
      <c r="E1528" s="442"/>
    </row>
    <row r="1529" spans="3:5" ht="12.75">
      <c r="C1529" s="469"/>
      <c r="D1529" s="332"/>
      <c r="E1529" s="442"/>
    </row>
    <row r="1530" spans="3:5" ht="12.75">
      <c r="C1530" s="469"/>
      <c r="D1530" s="332"/>
      <c r="E1530" s="442"/>
    </row>
    <row r="1531" spans="3:5" ht="12.75">
      <c r="C1531" s="469"/>
      <c r="D1531" s="332"/>
      <c r="E1531" s="442"/>
    </row>
    <row r="1532" spans="3:5" ht="12.75">
      <c r="C1532" s="469"/>
      <c r="D1532" s="332"/>
      <c r="E1532" s="442"/>
    </row>
    <row r="1533" spans="3:5" ht="12.75">
      <c r="C1533" s="469"/>
      <c r="D1533" s="332"/>
      <c r="E1533" s="442"/>
    </row>
    <row r="1534" spans="3:5" ht="12.75">
      <c r="C1534" s="469"/>
      <c r="D1534" s="332"/>
      <c r="E1534" s="442"/>
    </row>
    <row r="1535" spans="3:5" ht="12.75">
      <c r="C1535" s="469"/>
      <c r="D1535" s="332"/>
      <c r="E1535" s="442"/>
    </row>
    <row r="1536" spans="3:5" ht="12.75">
      <c r="C1536" s="469"/>
      <c r="D1536" s="332"/>
      <c r="E1536" s="442"/>
    </row>
    <row r="1537" spans="3:5" ht="12.75">
      <c r="C1537" s="469"/>
      <c r="D1537" s="332"/>
      <c r="E1537" s="442"/>
    </row>
    <row r="1538" spans="3:5" ht="12.75">
      <c r="C1538" s="469"/>
      <c r="D1538" s="332"/>
      <c r="E1538" s="442"/>
    </row>
    <row r="1539" spans="3:5" ht="12.75">
      <c r="C1539" s="469"/>
      <c r="D1539" s="332"/>
      <c r="E1539" s="442"/>
    </row>
    <row r="1540" spans="3:5" ht="12.75">
      <c r="C1540" s="469"/>
      <c r="D1540" s="332"/>
      <c r="E1540" s="442"/>
    </row>
    <row r="1541" spans="3:5" ht="12.75">
      <c r="C1541" s="469"/>
      <c r="D1541" s="332"/>
      <c r="E1541" s="442"/>
    </row>
    <row r="1542" spans="3:5" ht="12.75">
      <c r="C1542" s="469"/>
      <c r="D1542" s="332"/>
      <c r="E1542" s="442"/>
    </row>
    <row r="1543" spans="3:5" ht="12.75">
      <c r="C1543" s="469"/>
      <c r="D1543" s="332"/>
      <c r="E1543" s="442"/>
    </row>
    <row r="1544" spans="3:5" ht="12.75">
      <c r="C1544" s="469"/>
      <c r="D1544" s="332"/>
      <c r="E1544" s="442"/>
    </row>
    <row r="1545" spans="3:5" ht="12.75">
      <c r="C1545" s="469"/>
      <c r="D1545" s="332"/>
      <c r="E1545" s="442"/>
    </row>
    <row r="1546" spans="3:5" ht="12.75">
      <c r="C1546" s="469"/>
      <c r="D1546" s="332"/>
      <c r="E1546" s="442"/>
    </row>
    <row r="1547" spans="3:5" ht="12.75">
      <c r="C1547" s="469"/>
      <c r="D1547" s="332"/>
      <c r="E1547" s="442"/>
    </row>
    <row r="1548" spans="3:5" ht="12.75">
      <c r="C1548" s="469"/>
      <c r="D1548" s="332"/>
      <c r="E1548" s="442"/>
    </row>
    <row r="1549" spans="3:5" ht="12.75">
      <c r="C1549" s="469"/>
      <c r="D1549" s="332"/>
      <c r="E1549" s="442"/>
    </row>
    <row r="1550" spans="3:5" ht="12.75">
      <c r="C1550" s="469"/>
      <c r="D1550" s="332"/>
      <c r="E1550" s="442"/>
    </row>
    <row r="1551" spans="3:5" ht="12.75">
      <c r="C1551" s="469"/>
      <c r="D1551" s="332"/>
      <c r="E1551" s="442"/>
    </row>
    <row r="1552" spans="3:5" ht="12.75">
      <c r="C1552" s="469"/>
      <c r="D1552" s="332"/>
      <c r="E1552" s="442"/>
    </row>
    <row r="1553" spans="3:5" ht="12.75">
      <c r="C1553" s="469"/>
      <c r="D1553" s="332"/>
      <c r="E1553" s="442"/>
    </row>
    <row r="1554" spans="3:5" ht="12.75">
      <c r="C1554" s="469"/>
      <c r="D1554" s="332"/>
      <c r="E1554" s="442"/>
    </row>
    <row r="1555" spans="3:5" ht="12.75">
      <c r="C1555" s="469"/>
      <c r="D1555" s="332"/>
      <c r="E1555" s="442"/>
    </row>
    <row r="1556" spans="3:5" ht="12.75">
      <c r="C1556" s="469"/>
      <c r="D1556" s="332"/>
      <c r="E1556" s="442"/>
    </row>
    <row r="1557" spans="3:5" ht="12.75">
      <c r="C1557" s="469"/>
      <c r="D1557" s="332"/>
      <c r="E1557" s="442"/>
    </row>
    <row r="1558" spans="3:5" ht="12.75">
      <c r="C1558" s="469"/>
      <c r="D1558" s="332"/>
      <c r="E1558" s="442"/>
    </row>
    <row r="1559" spans="3:5" ht="12.75">
      <c r="C1559" s="469"/>
      <c r="D1559" s="332"/>
      <c r="E1559" s="442"/>
    </row>
    <row r="1560" spans="3:5" ht="12.75">
      <c r="C1560" s="469"/>
      <c r="D1560" s="332"/>
      <c r="E1560" s="442"/>
    </row>
    <row r="1561" spans="3:5" ht="12.75">
      <c r="C1561" s="469"/>
      <c r="D1561" s="332"/>
      <c r="E1561" s="442"/>
    </row>
    <row r="1562" spans="3:5" ht="12.75">
      <c r="C1562" s="469"/>
      <c r="D1562" s="332"/>
      <c r="E1562" s="442"/>
    </row>
    <row r="1563" spans="3:5" ht="12.75">
      <c r="C1563" s="469"/>
      <c r="D1563" s="332"/>
      <c r="E1563" s="442"/>
    </row>
    <row r="1564" spans="3:5" ht="12.75">
      <c r="C1564" s="469"/>
      <c r="D1564" s="332"/>
      <c r="E1564" s="442"/>
    </row>
    <row r="1565" spans="3:5" ht="12.75">
      <c r="C1565" s="469"/>
      <c r="D1565" s="332"/>
      <c r="E1565" s="442"/>
    </row>
    <row r="1566" spans="3:5" ht="12.75">
      <c r="C1566" s="469"/>
      <c r="D1566" s="332"/>
      <c r="E1566" s="442"/>
    </row>
    <row r="1567" spans="3:5" ht="12.75">
      <c r="C1567" s="469"/>
      <c r="D1567" s="332"/>
      <c r="E1567" s="442"/>
    </row>
    <row r="1568" spans="3:5" ht="12.75">
      <c r="C1568" s="469"/>
      <c r="D1568" s="332"/>
      <c r="E1568" s="442"/>
    </row>
    <row r="1569" spans="3:5" ht="12.75">
      <c r="C1569" s="469"/>
      <c r="D1569" s="332"/>
      <c r="E1569" s="442"/>
    </row>
    <row r="1570" spans="3:5" ht="12.75">
      <c r="C1570" s="469"/>
      <c r="D1570" s="332"/>
      <c r="E1570" s="442"/>
    </row>
    <row r="1571" spans="3:5" ht="12.75">
      <c r="C1571" s="469"/>
      <c r="D1571" s="332"/>
      <c r="E1571" s="442"/>
    </row>
    <row r="1572" spans="3:5" ht="12.75">
      <c r="C1572" s="469"/>
      <c r="D1572" s="332"/>
      <c r="E1572" s="442"/>
    </row>
    <row r="1573" spans="3:5" ht="12.75">
      <c r="C1573" s="469"/>
      <c r="D1573" s="332"/>
      <c r="E1573" s="442"/>
    </row>
    <row r="1574" spans="3:5" ht="12.75">
      <c r="C1574" s="469"/>
      <c r="D1574" s="332"/>
      <c r="E1574" s="442"/>
    </row>
    <row r="1575" spans="3:5" ht="12.75">
      <c r="C1575" s="469"/>
      <c r="D1575" s="332"/>
      <c r="E1575" s="442"/>
    </row>
    <row r="1576" spans="3:5" ht="12.75">
      <c r="C1576" s="469"/>
      <c r="D1576" s="332"/>
      <c r="E1576" s="442"/>
    </row>
    <row r="1577" spans="3:5" ht="12.75">
      <c r="C1577" s="469"/>
      <c r="D1577" s="332"/>
      <c r="E1577" s="442"/>
    </row>
    <row r="1578" spans="3:5" ht="12.75">
      <c r="C1578" s="469"/>
      <c r="D1578" s="332"/>
      <c r="E1578" s="442"/>
    </row>
    <row r="1579" spans="3:5" ht="12.75">
      <c r="C1579" s="469"/>
      <c r="D1579" s="332"/>
      <c r="E1579" s="442"/>
    </row>
    <row r="1580" spans="3:5" ht="12.75">
      <c r="C1580" s="469"/>
      <c r="D1580" s="332"/>
      <c r="E1580" s="442"/>
    </row>
    <row r="1581" spans="3:5" ht="12.75">
      <c r="C1581" s="469"/>
      <c r="D1581" s="332"/>
      <c r="E1581" s="442"/>
    </row>
    <row r="1582" spans="3:5" ht="12.75">
      <c r="C1582" s="469"/>
      <c r="D1582" s="332"/>
      <c r="E1582" s="442"/>
    </row>
    <row r="1583" spans="3:5" ht="12.75">
      <c r="C1583" s="469"/>
      <c r="D1583" s="332"/>
      <c r="E1583" s="442"/>
    </row>
    <row r="1584" spans="3:5" ht="12.75">
      <c r="C1584" s="469"/>
      <c r="D1584" s="332"/>
      <c r="E1584" s="442"/>
    </row>
    <row r="1585" spans="3:5" ht="12.75">
      <c r="C1585" s="469"/>
      <c r="D1585" s="332"/>
      <c r="E1585" s="442"/>
    </row>
    <row r="1586" spans="3:5" ht="12.75">
      <c r="C1586" s="469"/>
      <c r="D1586" s="332"/>
      <c r="E1586" s="442"/>
    </row>
    <row r="1587" spans="3:5" ht="12.75">
      <c r="C1587" s="469"/>
      <c r="D1587" s="332"/>
      <c r="E1587" s="442"/>
    </row>
    <row r="1588" spans="3:5" ht="12.75">
      <c r="C1588" s="469"/>
      <c r="D1588" s="332"/>
      <c r="E1588" s="442"/>
    </row>
    <row r="1589" spans="3:5" ht="12.75">
      <c r="C1589" s="469"/>
      <c r="D1589" s="332"/>
      <c r="E1589" s="442"/>
    </row>
    <row r="1590" spans="3:5" ht="12.75">
      <c r="C1590" s="469"/>
      <c r="D1590" s="332"/>
      <c r="E1590" s="442"/>
    </row>
    <row r="1591" spans="3:5" ht="12.75">
      <c r="C1591" s="469"/>
      <c r="D1591" s="332"/>
      <c r="E1591" s="442"/>
    </row>
    <row r="1592" spans="3:5" ht="12.75">
      <c r="C1592" s="469"/>
      <c r="D1592" s="332"/>
      <c r="E1592" s="442"/>
    </row>
    <row r="1593" spans="3:5" ht="12.75">
      <c r="C1593" s="469"/>
      <c r="D1593" s="332"/>
      <c r="E1593" s="442"/>
    </row>
    <row r="1594" spans="3:5" ht="12.75">
      <c r="C1594" s="469"/>
      <c r="D1594" s="332"/>
      <c r="E1594" s="442"/>
    </row>
    <row r="1595" spans="3:5" ht="12.75">
      <c r="C1595" s="469"/>
      <c r="D1595" s="332"/>
      <c r="E1595" s="442"/>
    </row>
    <row r="1596" spans="3:5" ht="12.75">
      <c r="C1596" s="469"/>
      <c r="D1596" s="332"/>
      <c r="E1596" s="442"/>
    </row>
    <row r="1597" spans="3:5" ht="12.75">
      <c r="C1597" s="469"/>
      <c r="D1597" s="332"/>
      <c r="E1597" s="442"/>
    </row>
    <row r="1598" spans="3:5" ht="12.75">
      <c r="C1598" s="469"/>
      <c r="D1598" s="332"/>
      <c r="E1598" s="442"/>
    </row>
    <row r="1599" spans="3:5" ht="12.75">
      <c r="C1599" s="469"/>
      <c r="D1599" s="332"/>
      <c r="E1599" s="442"/>
    </row>
    <row r="1600" spans="3:5" ht="12.75">
      <c r="C1600" s="469"/>
      <c r="D1600" s="332"/>
      <c r="E1600" s="442"/>
    </row>
    <row r="1601" spans="3:5" ht="12.75">
      <c r="C1601" s="469"/>
      <c r="D1601" s="332"/>
      <c r="E1601" s="442"/>
    </row>
    <row r="1602" spans="3:5" ht="12.75">
      <c r="C1602" s="469"/>
      <c r="D1602" s="332"/>
      <c r="E1602" s="442"/>
    </row>
    <row r="1603" spans="3:5" ht="12.75">
      <c r="C1603" s="469"/>
      <c r="D1603" s="332"/>
      <c r="E1603" s="442"/>
    </row>
    <row r="1604" spans="3:5" ht="12.75">
      <c r="C1604" s="469"/>
      <c r="D1604" s="332"/>
      <c r="E1604" s="442"/>
    </row>
    <row r="1605" spans="3:5" ht="12.75">
      <c r="C1605" s="469"/>
      <c r="D1605" s="332"/>
      <c r="E1605" s="442"/>
    </row>
    <row r="1606" spans="3:5" ht="12.75">
      <c r="C1606" s="469"/>
      <c r="D1606" s="332"/>
      <c r="E1606" s="442"/>
    </row>
    <row r="1607" spans="3:5" ht="12.75">
      <c r="C1607" s="469"/>
      <c r="D1607" s="332"/>
      <c r="E1607" s="442"/>
    </row>
    <row r="1608" spans="3:5" ht="12.75">
      <c r="C1608" s="469"/>
      <c r="D1608" s="332"/>
      <c r="E1608" s="442"/>
    </row>
    <row r="1609" spans="3:5" ht="12.75">
      <c r="C1609" s="469"/>
      <c r="D1609" s="332"/>
      <c r="E1609" s="442"/>
    </row>
    <row r="1610" spans="3:5" ht="12.75">
      <c r="C1610" s="469"/>
      <c r="D1610" s="332"/>
      <c r="E1610" s="442"/>
    </row>
    <row r="1611" spans="3:5" ht="12.75">
      <c r="C1611" s="469"/>
      <c r="D1611" s="332"/>
      <c r="E1611" s="442"/>
    </row>
    <row r="1612" spans="3:5" ht="12.75">
      <c r="C1612" s="469"/>
      <c r="D1612" s="332"/>
      <c r="E1612" s="442"/>
    </row>
    <row r="1613" spans="3:5" ht="12.75">
      <c r="C1613" s="469"/>
      <c r="D1613" s="332"/>
      <c r="E1613" s="442"/>
    </row>
    <row r="1614" spans="3:5" ht="12.75">
      <c r="C1614" s="469"/>
      <c r="D1614" s="332"/>
      <c r="E1614" s="442"/>
    </row>
    <row r="1615" spans="3:5" ht="12.75">
      <c r="C1615" s="469"/>
      <c r="D1615" s="332"/>
      <c r="E1615" s="442"/>
    </row>
    <row r="1616" spans="3:5" ht="12.75">
      <c r="C1616" s="469"/>
      <c r="D1616" s="332"/>
      <c r="E1616" s="442"/>
    </row>
    <row r="1617" spans="3:5" ht="12.75">
      <c r="C1617" s="469"/>
      <c r="D1617" s="332"/>
      <c r="E1617" s="442"/>
    </row>
    <row r="1618" spans="3:5" ht="12.75">
      <c r="C1618" s="469"/>
      <c r="D1618" s="332"/>
      <c r="E1618" s="442"/>
    </row>
    <row r="1619" spans="3:5" ht="12.75">
      <c r="C1619" s="469"/>
      <c r="D1619" s="332"/>
      <c r="E1619" s="442"/>
    </row>
    <row r="1620" spans="3:5" ht="12.75">
      <c r="C1620" s="469"/>
      <c r="D1620" s="332"/>
      <c r="E1620" s="442"/>
    </row>
    <row r="1621" spans="3:5" ht="12.75">
      <c r="C1621" s="469"/>
      <c r="D1621" s="332"/>
      <c r="E1621" s="442"/>
    </row>
    <row r="1622" spans="3:5" ht="12.75">
      <c r="C1622" s="469"/>
      <c r="D1622" s="332"/>
      <c r="E1622" s="442"/>
    </row>
    <row r="1623" spans="3:5" ht="12.75">
      <c r="C1623" s="469"/>
      <c r="D1623" s="332"/>
      <c r="E1623" s="442"/>
    </row>
    <row r="1624" spans="3:5" ht="12.75">
      <c r="C1624" s="469"/>
      <c r="D1624" s="332"/>
      <c r="E1624" s="442"/>
    </row>
    <row r="1625" spans="3:5" ht="12.75">
      <c r="C1625" s="469"/>
      <c r="D1625" s="332"/>
      <c r="E1625" s="442"/>
    </row>
    <row r="1626" spans="3:5" ht="12.75">
      <c r="C1626" s="469"/>
      <c r="D1626" s="332"/>
      <c r="E1626" s="442"/>
    </row>
    <row r="1627" spans="3:5" ht="12.75">
      <c r="C1627" s="469"/>
      <c r="D1627" s="332"/>
      <c r="E1627" s="442"/>
    </row>
    <row r="1628" spans="3:5" ht="12.75">
      <c r="C1628" s="469"/>
      <c r="D1628" s="332"/>
      <c r="E1628" s="442"/>
    </row>
    <row r="1629" spans="3:5" ht="12.75">
      <c r="C1629" s="469"/>
      <c r="D1629" s="332"/>
      <c r="E1629" s="442"/>
    </row>
    <row r="1630" spans="3:5" ht="12.75">
      <c r="C1630" s="469"/>
      <c r="D1630" s="332"/>
      <c r="E1630" s="442"/>
    </row>
    <row r="1631" spans="3:5" ht="12.75">
      <c r="C1631" s="469"/>
      <c r="D1631" s="332"/>
      <c r="E1631" s="442"/>
    </row>
    <row r="1632" spans="3:5" ht="12.75">
      <c r="C1632" s="469"/>
      <c r="D1632" s="332"/>
      <c r="E1632" s="442"/>
    </row>
    <row r="1633" spans="3:5" ht="12.75">
      <c r="C1633" s="469"/>
      <c r="D1633" s="332"/>
      <c r="E1633" s="442"/>
    </row>
    <row r="1634" spans="3:5" ht="12.75">
      <c r="C1634" s="469"/>
      <c r="D1634" s="332"/>
      <c r="E1634" s="442"/>
    </row>
    <row r="1635" spans="3:5" ht="12.75">
      <c r="C1635" s="469"/>
      <c r="D1635" s="332"/>
      <c r="E1635" s="442"/>
    </row>
    <row r="1636" spans="3:5" ht="12.75">
      <c r="C1636" s="469"/>
      <c r="D1636" s="332"/>
      <c r="E1636" s="442"/>
    </row>
    <row r="1637" spans="3:5" ht="12.75">
      <c r="C1637" s="469"/>
      <c r="D1637" s="332"/>
      <c r="E1637" s="442"/>
    </row>
    <row r="1638" spans="3:5" ht="12.75">
      <c r="C1638" s="469"/>
      <c r="D1638" s="332"/>
      <c r="E1638" s="442"/>
    </row>
    <row r="1639" spans="3:5" ht="12.75">
      <c r="C1639" s="469"/>
      <c r="D1639" s="332"/>
      <c r="E1639" s="442"/>
    </row>
    <row r="1640" spans="3:5" ht="12.75">
      <c r="C1640" s="469"/>
      <c r="D1640" s="332"/>
      <c r="E1640" s="442"/>
    </row>
    <row r="1641" spans="3:5" ht="12.75">
      <c r="C1641" s="469"/>
      <c r="D1641" s="332"/>
      <c r="E1641" s="442"/>
    </row>
    <row r="1642" spans="3:5" ht="12.75">
      <c r="C1642" s="469"/>
      <c r="D1642" s="332"/>
      <c r="E1642" s="442"/>
    </row>
    <row r="1643" spans="3:5" ht="12.75">
      <c r="C1643" s="469"/>
      <c r="D1643" s="332"/>
      <c r="E1643" s="442"/>
    </row>
    <row r="1644" spans="3:5" ht="12.75">
      <c r="C1644" s="469"/>
      <c r="D1644" s="332"/>
      <c r="E1644" s="442"/>
    </row>
    <row r="1645" spans="3:5" ht="12.75">
      <c r="C1645" s="469"/>
      <c r="D1645" s="332"/>
      <c r="E1645" s="442"/>
    </row>
    <row r="1646" spans="3:5" ht="12.75">
      <c r="C1646" s="469"/>
      <c r="D1646" s="332"/>
      <c r="E1646" s="442"/>
    </row>
    <row r="1647" spans="3:5" ht="12.75">
      <c r="C1647" s="469"/>
      <c r="D1647" s="332"/>
      <c r="E1647" s="442"/>
    </row>
    <row r="1648" spans="3:5" ht="12.75">
      <c r="C1648" s="469"/>
      <c r="D1648" s="332"/>
      <c r="E1648" s="442"/>
    </row>
    <row r="1649" spans="3:5" ht="12.75">
      <c r="C1649" s="469"/>
      <c r="D1649" s="332"/>
      <c r="E1649" s="442"/>
    </row>
    <row r="1650" spans="3:5" ht="12.75">
      <c r="C1650" s="469"/>
      <c r="D1650" s="332"/>
      <c r="E1650" s="442"/>
    </row>
    <row r="1651" spans="3:5" ht="12.75">
      <c r="C1651" s="469"/>
      <c r="D1651" s="332"/>
      <c r="E1651" s="442"/>
    </row>
    <row r="1652" spans="3:5" ht="12.75">
      <c r="C1652" s="469"/>
      <c r="D1652" s="332"/>
      <c r="E1652" s="442"/>
    </row>
    <row r="1653" spans="3:5" ht="12.75">
      <c r="C1653" s="469"/>
      <c r="D1653" s="332"/>
      <c r="E1653" s="442"/>
    </row>
    <row r="1654" spans="3:5" ht="12.75">
      <c r="C1654" s="469"/>
      <c r="D1654" s="332"/>
      <c r="E1654" s="442"/>
    </row>
    <row r="1655" spans="3:5" ht="12.75">
      <c r="C1655" s="469"/>
      <c r="D1655" s="332"/>
      <c r="E1655" s="442"/>
    </row>
    <row r="1656" spans="3:5" ht="12.75">
      <c r="C1656" s="469"/>
      <c r="D1656" s="332"/>
      <c r="E1656" s="442"/>
    </row>
    <row r="1657" spans="3:5" ht="12.75">
      <c r="C1657" s="469"/>
      <c r="D1657" s="332"/>
      <c r="E1657" s="442"/>
    </row>
    <row r="1658" spans="3:5" ht="12.75">
      <c r="C1658" s="469"/>
      <c r="D1658" s="332"/>
      <c r="E1658" s="442"/>
    </row>
    <row r="1659" spans="3:5" ht="12.75">
      <c r="C1659" s="469"/>
      <c r="D1659" s="332"/>
      <c r="E1659" s="442"/>
    </row>
    <row r="1660" spans="3:5" ht="12.75">
      <c r="C1660" s="469"/>
      <c r="D1660" s="332"/>
      <c r="E1660" s="442"/>
    </row>
    <row r="1661" spans="3:5" ht="12.75">
      <c r="C1661" s="469"/>
      <c r="D1661" s="332"/>
      <c r="E1661" s="442"/>
    </row>
    <row r="1662" spans="3:5" ht="12.75">
      <c r="C1662" s="469"/>
      <c r="D1662" s="332"/>
      <c r="E1662" s="442"/>
    </row>
    <row r="1663" spans="3:5" ht="12.75">
      <c r="C1663" s="469"/>
      <c r="D1663" s="332"/>
      <c r="E1663" s="442"/>
    </row>
    <row r="1664" spans="3:5" ht="12.75">
      <c r="C1664" s="469"/>
      <c r="D1664" s="332"/>
      <c r="E1664" s="442"/>
    </row>
    <row r="1665" spans="3:5" ht="12.75">
      <c r="C1665" s="469"/>
      <c r="D1665" s="332"/>
      <c r="E1665" s="442"/>
    </row>
    <row r="1666" spans="3:5" ht="12.75">
      <c r="C1666" s="469"/>
      <c r="D1666" s="332"/>
      <c r="E1666" s="442"/>
    </row>
    <row r="1667" spans="3:5" ht="12.75">
      <c r="C1667" s="469"/>
      <c r="D1667" s="332"/>
      <c r="E1667" s="442"/>
    </row>
    <row r="1668" spans="3:5" ht="12.75">
      <c r="C1668" s="469"/>
      <c r="D1668" s="332"/>
      <c r="E1668" s="442"/>
    </row>
    <row r="1669" spans="3:5" ht="12.75">
      <c r="C1669" s="469"/>
      <c r="D1669" s="332"/>
      <c r="E1669" s="442"/>
    </row>
    <row r="1670" spans="3:5" ht="12.75">
      <c r="C1670" s="469"/>
      <c r="D1670" s="332"/>
      <c r="E1670" s="442"/>
    </row>
    <row r="1671" spans="3:5" ht="12.75">
      <c r="C1671" s="469"/>
      <c r="D1671" s="332"/>
      <c r="E1671" s="442"/>
    </row>
    <row r="1672" spans="3:5" ht="12.75">
      <c r="C1672" s="469"/>
      <c r="D1672" s="332"/>
      <c r="E1672" s="442"/>
    </row>
    <row r="1673" spans="3:5" ht="12.75">
      <c r="C1673" s="469"/>
      <c r="D1673" s="332"/>
      <c r="E1673" s="442"/>
    </row>
    <row r="1674" spans="3:5" ht="12.75">
      <c r="C1674" s="469"/>
      <c r="D1674" s="332"/>
      <c r="E1674" s="442"/>
    </row>
    <row r="1675" spans="3:5" ht="12.75">
      <c r="C1675" s="469"/>
      <c r="D1675" s="332"/>
      <c r="E1675" s="442"/>
    </row>
    <row r="1676" spans="3:5" ht="12.75">
      <c r="C1676" s="469"/>
      <c r="D1676" s="332"/>
      <c r="E1676" s="442"/>
    </row>
    <row r="1677" spans="3:5" ht="12.75">
      <c r="C1677" s="469"/>
      <c r="D1677" s="332"/>
      <c r="E1677" s="442"/>
    </row>
    <row r="1678" spans="3:5" ht="12.75">
      <c r="C1678" s="469"/>
      <c r="D1678" s="332"/>
      <c r="E1678" s="442"/>
    </row>
    <row r="1679" spans="3:5" ht="12.75">
      <c r="C1679" s="469"/>
      <c r="D1679" s="332"/>
      <c r="E1679" s="442"/>
    </row>
    <row r="1680" spans="3:5" ht="12.75">
      <c r="C1680" s="469"/>
      <c r="D1680" s="332"/>
      <c r="E1680" s="442"/>
    </row>
    <row r="1681" spans="3:5" ht="12.75">
      <c r="C1681" s="469"/>
      <c r="D1681" s="332"/>
      <c r="E1681" s="442"/>
    </row>
    <row r="1682" spans="3:5" ht="12.75">
      <c r="C1682" s="469"/>
      <c r="D1682" s="332"/>
      <c r="E1682" s="442"/>
    </row>
    <row r="1683" spans="3:5" ht="12.75">
      <c r="C1683" s="469"/>
      <c r="D1683" s="332"/>
      <c r="E1683" s="442"/>
    </row>
    <row r="1684" spans="3:5" ht="12.75">
      <c r="C1684" s="469"/>
      <c r="D1684" s="332"/>
      <c r="E1684" s="442"/>
    </row>
    <row r="1685" spans="3:5" ht="12.75">
      <c r="C1685" s="469"/>
      <c r="D1685" s="332"/>
      <c r="E1685" s="442"/>
    </row>
    <row r="1686" spans="3:5" ht="12.75">
      <c r="C1686" s="469"/>
      <c r="D1686" s="332"/>
      <c r="E1686" s="442"/>
    </row>
    <row r="1687" spans="3:5" ht="12.75">
      <c r="C1687" s="469"/>
      <c r="D1687" s="332"/>
      <c r="E1687" s="442"/>
    </row>
    <row r="1688" spans="3:5" ht="12.75">
      <c r="C1688" s="469"/>
      <c r="D1688" s="332"/>
      <c r="E1688" s="442"/>
    </row>
    <row r="1689" spans="3:5" ht="12.75">
      <c r="C1689" s="469"/>
      <c r="D1689" s="332"/>
      <c r="E1689" s="442"/>
    </row>
    <row r="1690" spans="3:5" ht="12.75">
      <c r="C1690" s="469"/>
      <c r="D1690" s="332"/>
      <c r="E1690" s="442"/>
    </row>
    <row r="1691" spans="3:5" ht="12.75">
      <c r="C1691" s="469"/>
      <c r="D1691" s="332"/>
      <c r="E1691" s="442"/>
    </row>
    <row r="1692" spans="3:5" ht="12.75">
      <c r="C1692" s="469"/>
      <c r="D1692" s="332"/>
      <c r="E1692" s="442"/>
    </row>
    <row r="1693" spans="3:5" ht="12.75">
      <c r="C1693" s="469"/>
      <c r="D1693" s="332"/>
      <c r="E1693" s="442"/>
    </row>
    <row r="1694" spans="3:5" ht="12.75">
      <c r="C1694" s="469"/>
      <c r="D1694" s="332"/>
      <c r="E1694" s="442"/>
    </row>
    <row r="1695" spans="3:5" ht="12.75">
      <c r="C1695" s="469"/>
      <c r="D1695" s="332"/>
      <c r="E1695" s="442"/>
    </row>
    <row r="1696" spans="3:5" ht="12.75">
      <c r="C1696" s="469"/>
      <c r="D1696" s="332"/>
      <c r="E1696" s="442"/>
    </row>
    <row r="1697" spans="3:5" ht="12.75">
      <c r="C1697" s="469"/>
      <c r="D1697" s="332"/>
      <c r="E1697" s="442"/>
    </row>
    <row r="1698" spans="3:5" ht="12.75">
      <c r="C1698" s="469"/>
      <c r="D1698" s="332"/>
      <c r="E1698" s="442"/>
    </row>
    <row r="1699" spans="3:5" ht="12.75">
      <c r="C1699" s="469"/>
      <c r="D1699" s="332"/>
      <c r="E1699" s="442"/>
    </row>
    <row r="1700" spans="3:5" ht="12.75">
      <c r="C1700" s="469"/>
      <c r="D1700" s="332"/>
      <c r="E1700" s="442"/>
    </row>
    <row r="1701" spans="3:5" ht="12.75">
      <c r="C1701" s="469"/>
      <c r="D1701" s="332"/>
      <c r="E1701" s="442"/>
    </row>
    <row r="1702" spans="3:5" ht="12.75">
      <c r="C1702" s="469"/>
      <c r="D1702" s="332"/>
      <c r="E1702" s="442"/>
    </row>
    <row r="1703" spans="3:5" ht="12.75">
      <c r="C1703" s="469"/>
      <c r="D1703" s="332"/>
      <c r="E1703" s="442"/>
    </row>
    <row r="1704" spans="3:5" ht="12.75">
      <c r="C1704" s="469"/>
      <c r="D1704" s="332"/>
      <c r="E1704" s="442"/>
    </row>
    <row r="1705" spans="3:5" ht="12.75">
      <c r="C1705" s="469"/>
      <c r="D1705" s="332"/>
      <c r="E1705" s="442"/>
    </row>
    <row r="1706" spans="3:5" ht="12.75">
      <c r="C1706" s="469"/>
      <c r="D1706" s="332"/>
      <c r="E1706" s="442"/>
    </row>
    <row r="1707" spans="3:5" ht="12.75">
      <c r="C1707" s="469"/>
      <c r="D1707" s="332"/>
      <c r="E1707" s="442"/>
    </row>
    <row r="1708" spans="3:5" ht="12.75">
      <c r="C1708" s="469"/>
      <c r="D1708" s="332"/>
      <c r="E1708" s="442"/>
    </row>
    <row r="1709" spans="3:5" ht="12.75">
      <c r="C1709" s="469"/>
      <c r="D1709" s="332"/>
      <c r="E1709" s="442"/>
    </row>
    <row r="1710" spans="3:5" ht="12.75">
      <c r="C1710" s="469"/>
      <c r="D1710" s="332"/>
      <c r="E1710" s="442"/>
    </row>
    <row r="1711" spans="3:5" ht="12.75">
      <c r="C1711" s="469"/>
      <c r="D1711" s="332"/>
      <c r="E1711" s="442"/>
    </row>
    <row r="1712" spans="3:5" ht="12.75">
      <c r="C1712" s="469"/>
      <c r="D1712" s="332"/>
      <c r="E1712" s="442"/>
    </row>
    <row r="1713" spans="3:5" ht="12.75">
      <c r="C1713" s="469"/>
      <c r="D1713" s="332"/>
      <c r="E1713" s="442"/>
    </row>
    <row r="1714" spans="3:5" ht="12.75">
      <c r="C1714" s="469"/>
      <c r="D1714" s="332"/>
      <c r="E1714" s="442"/>
    </row>
    <row r="1715" spans="3:5" ht="12.75">
      <c r="C1715" s="469"/>
      <c r="D1715" s="332"/>
      <c r="E1715" s="442"/>
    </row>
    <row r="1716" spans="3:5" ht="12.75">
      <c r="C1716" s="469"/>
      <c r="D1716" s="332"/>
      <c r="E1716" s="442"/>
    </row>
    <row r="1717" spans="3:5" ht="12.75">
      <c r="C1717" s="469"/>
      <c r="D1717" s="332"/>
      <c r="E1717" s="442"/>
    </row>
    <row r="1718" spans="3:5" ht="12.75">
      <c r="C1718" s="469"/>
      <c r="D1718" s="332"/>
      <c r="E1718" s="442"/>
    </row>
    <row r="1719" spans="3:5" ht="12.75">
      <c r="C1719" s="469"/>
      <c r="D1719" s="332"/>
      <c r="E1719" s="442"/>
    </row>
    <row r="1720" spans="3:5" ht="12.75">
      <c r="C1720" s="469"/>
      <c r="D1720" s="332"/>
      <c r="E1720" s="442"/>
    </row>
    <row r="1721" spans="3:5" ht="12.75">
      <c r="C1721" s="469"/>
      <c r="D1721" s="332"/>
      <c r="E1721" s="442"/>
    </row>
    <row r="1722" spans="3:5" ht="12.75">
      <c r="C1722" s="469"/>
      <c r="D1722" s="332"/>
      <c r="E1722" s="442"/>
    </row>
    <row r="1723" spans="3:5" ht="12.75">
      <c r="C1723" s="469"/>
      <c r="D1723" s="332"/>
      <c r="E1723" s="442"/>
    </row>
    <row r="1724" spans="3:5" ht="12.75">
      <c r="C1724" s="469"/>
      <c r="D1724" s="332"/>
      <c r="E1724" s="442"/>
    </row>
    <row r="1725" spans="3:5" ht="12.75">
      <c r="C1725" s="469"/>
      <c r="D1725" s="332"/>
      <c r="E1725" s="442"/>
    </row>
    <row r="1726" spans="3:5" ht="12.75">
      <c r="C1726" s="469"/>
      <c r="D1726" s="332"/>
      <c r="E1726" s="442"/>
    </row>
    <row r="1727" spans="3:5" ht="12.75">
      <c r="C1727" s="469"/>
      <c r="D1727" s="332"/>
      <c r="E1727" s="442"/>
    </row>
    <row r="1728" spans="3:5" ht="12.75">
      <c r="C1728" s="469"/>
      <c r="D1728" s="332"/>
      <c r="E1728" s="442"/>
    </row>
    <row r="1729" spans="3:5" ht="12.75">
      <c r="C1729" s="469"/>
      <c r="D1729" s="332"/>
      <c r="E1729" s="442"/>
    </row>
    <row r="1730" spans="3:5" ht="12.75">
      <c r="C1730" s="469"/>
      <c r="D1730" s="332"/>
      <c r="E1730" s="442"/>
    </row>
    <row r="1731" spans="3:5" ht="12.75">
      <c r="C1731" s="469"/>
      <c r="D1731" s="332"/>
      <c r="E1731" s="442"/>
    </row>
    <row r="1732" spans="3:5" ht="12.75">
      <c r="C1732" s="469"/>
      <c r="D1732" s="332"/>
      <c r="E1732" s="442"/>
    </row>
    <row r="1733" spans="3:5" ht="12.75">
      <c r="C1733" s="469"/>
      <c r="D1733" s="332"/>
      <c r="E1733" s="442"/>
    </row>
    <row r="1734" spans="3:5" ht="12.75">
      <c r="C1734" s="469"/>
      <c r="D1734" s="332"/>
      <c r="E1734" s="442"/>
    </row>
    <row r="1735" spans="3:5" ht="12.75">
      <c r="C1735" s="469"/>
      <c r="D1735" s="332"/>
      <c r="E1735" s="442"/>
    </row>
    <row r="1736" spans="3:5" ht="12.75">
      <c r="C1736" s="469"/>
      <c r="D1736" s="332"/>
      <c r="E1736" s="442"/>
    </row>
    <row r="1737" spans="3:5" ht="12.75">
      <c r="C1737" s="469"/>
      <c r="D1737" s="332"/>
      <c r="E1737" s="442"/>
    </row>
    <row r="1738" spans="3:5" ht="12.75">
      <c r="C1738" s="469"/>
      <c r="D1738" s="332"/>
      <c r="E1738" s="442"/>
    </row>
    <row r="1739" spans="3:5" ht="12.75">
      <c r="C1739" s="469"/>
      <c r="D1739" s="332"/>
      <c r="E1739" s="442"/>
    </row>
    <row r="1740" spans="3:5" ht="12.75">
      <c r="C1740" s="469"/>
      <c r="D1740" s="332"/>
      <c r="E1740" s="442"/>
    </row>
    <row r="1741" spans="3:5" ht="12.75">
      <c r="C1741" s="469"/>
      <c r="D1741" s="332"/>
      <c r="E1741" s="442"/>
    </row>
    <row r="1742" spans="3:5" ht="12.75">
      <c r="C1742" s="469"/>
      <c r="D1742" s="332"/>
      <c r="E1742" s="442"/>
    </row>
    <row r="1743" spans="3:5" ht="12.75">
      <c r="C1743" s="469"/>
      <c r="D1743" s="332"/>
      <c r="E1743" s="442"/>
    </row>
    <row r="1744" spans="3:5" ht="12.75">
      <c r="C1744" s="469"/>
      <c r="D1744" s="332"/>
      <c r="E1744" s="442"/>
    </row>
    <row r="1745" spans="3:5" ht="12.75">
      <c r="C1745" s="469"/>
      <c r="D1745" s="332"/>
      <c r="E1745" s="442"/>
    </row>
    <row r="1746" spans="3:5" ht="12.75">
      <c r="C1746" s="469"/>
      <c r="D1746" s="332"/>
      <c r="E1746" s="442"/>
    </row>
    <row r="1747" spans="3:5" ht="12.75">
      <c r="C1747" s="469"/>
      <c r="D1747" s="332"/>
      <c r="E1747" s="442"/>
    </row>
    <row r="1748" spans="3:5" ht="12.75">
      <c r="C1748" s="469"/>
      <c r="D1748" s="332"/>
      <c r="E1748" s="442"/>
    </row>
    <row r="1749" spans="3:5" ht="12.75">
      <c r="C1749" s="469"/>
      <c r="D1749" s="332"/>
      <c r="E1749" s="442"/>
    </row>
    <row r="1750" spans="3:5" ht="12.75">
      <c r="C1750" s="469"/>
      <c r="D1750" s="332"/>
      <c r="E1750" s="442"/>
    </row>
    <row r="1751" spans="3:5" ht="12.75">
      <c r="C1751" s="469"/>
      <c r="D1751" s="332"/>
      <c r="E1751" s="442"/>
    </row>
    <row r="1752" spans="3:5" ht="12.75">
      <c r="C1752" s="469"/>
      <c r="D1752" s="332"/>
      <c r="E1752" s="442"/>
    </row>
    <row r="1753" spans="3:5" ht="12.75">
      <c r="C1753" s="469"/>
      <c r="D1753" s="332"/>
      <c r="E1753" s="442"/>
    </row>
    <row r="1754" spans="3:5" ht="12.75">
      <c r="C1754" s="469"/>
      <c r="D1754" s="332"/>
      <c r="E1754" s="442"/>
    </row>
    <row r="1755" spans="3:5" ht="12.75">
      <c r="C1755" s="469"/>
      <c r="D1755" s="332"/>
      <c r="E1755" s="442"/>
    </row>
    <row r="1756" spans="3:5" ht="12.75">
      <c r="C1756" s="469"/>
      <c r="D1756" s="332"/>
      <c r="E1756" s="442"/>
    </row>
    <row r="1757" spans="3:5" ht="12.75">
      <c r="C1757" s="469"/>
      <c r="D1757" s="332"/>
      <c r="E1757" s="442"/>
    </row>
    <row r="1758" spans="3:5" ht="12.75">
      <c r="C1758" s="469"/>
      <c r="D1758" s="332"/>
      <c r="E1758" s="442"/>
    </row>
    <row r="1759" spans="3:5" ht="12.75">
      <c r="C1759" s="469"/>
      <c r="D1759" s="332"/>
      <c r="E1759" s="442"/>
    </row>
    <row r="1760" spans="3:5" ht="12.75">
      <c r="C1760" s="469"/>
      <c r="D1760" s="332"/>
      <c r="E1760" s="442"/>
    </row>
    <row r="1761" spans="3:5" ht="12.75">
      <c r="C1761" s="469"/>
      <c r="D1761" s="332"/>
      <c r="E1761" s="442"/>
    </row>
    <row r="1762" spans="3:5" ht="12.75">
      <c r="C1762" s="469"/>
      <c r="D1762" s="332"/>
      <c r="E1762" s="442"/>
    </row>
    <row r="1763" spans="3:5" ht="12.75">
      <c r="C1763" s="469"/>
      <c r="D1763" s="332"/>
      <c r="E1763" s="442"/>
    </row>
    <row r="1764" spans="3:5" ht="12.75">
      <c r="C1764" s="469"/>
      <c r="D1764" s="332"/>
      <c r="E1764" s="442"/>
    </row>
    <row r="1765" spans="3:5" ht="12.75">
      <c r="C1765" s="469"/>
      <c r="D1765" s="332"/>
      <c r="E1765" s="442"/>
    </row>
    <row r="1766" spans="3:5" ht="12.75">
      <c r="C1766" s="469"/>
      <c r="D1766" s="332"/>
      <c r="E1766" s="442"/>
    </row>
    <row r="1767" spans="3:5" ht="12.75">
      <c r="C1767" s="469"/>
      <c r="D1767" s="332"/>
      <c r="E1767" s="442"/>
    </row>
    <row r="1768" spans="3:5" ht="12.75">
      <c r="C1768" s="469"/>
      <c r="D1768" s="332"/>
      <c r="E1768" s="442"/>
    </row>
    <row r="1769" spans="3:5" ht="12.75">
      <c r="C1769" s="469"/>
      <c r="D1769" s="332"/>
      <c r="E1769" s="442"/>
    </row>
    <row r="1770" spans="3:5" ht="12.75">
      <c r="C1770" s="469"/>
      <c r="D1770" s="332"/>
      <c r="E1770" s="442"/>
    </row>
    <row r="1771" spans="3:5" ht="12.75">
      <c r="C1771" s="469"/>
      <c r="D1771" s="332"/>
      <c r="E1771" s="442"/>
    </row>
    <row r="1772" spans="3:5" ht="12.75">
      <c r="C1772" s="469"/>
      <c r="D1772" s="332"/>
      <c r="E1772" s="442"/>
    </row>
    <row r="1773" spans="3:5" ht="12.75">
      <c r="C1773" s="469"/>
      <c r="D1773" s="332"/>
      <c r="E1773" s="442"/>
    </row>
    <row r="1774" spans="3:5" ht="12.75">
      <c r="C1774" s="469"/>
      <c r="D1774" s="332"/>
      <c r="E1774" s="442"/>
    </row>
    <row r="1775" spans="3:5" ht="12.75">
      <c r="C1775" s="469"/>
      <c r="D1775" s="332"/>
      <c r="E1775" s="442"/>
    </row>
    <row r="1776" spans="3:5" ht="12.75">
      <c r="C1776" s="469"/>
      <c r="D1776" s="332"/>
      <c r="E1776" s="442"/>
    </row>
    <row r="1777" spans="3:5" ht="12.75">
      <c r="C1777" s="469"/>
      <c r="D1777" s="332"/>
      <c r="E1777" s="442"/>
    </row>
    <row r="1778" spans="3:5" ht="12.75">
      <c r="C1778" s="469"/>
      <c r="D1778" s="332"/>
      <c r="E1778" s="442"/>
    </row>
    <row r="1779" spans="3:5" ht="12.75">
      <c r="C1779" s="469"/>
      <c r="D1779" s="332"/>
      <c r="E1779" s="442"/>
    </row>
    <row r="1780" spans="3:5" ht="12.75">
      <c r="C1780" s="469"/>
      <c r="D1780" s="332"/>
      <c r="E1780" s="442"/>
    </row>
    <row r="1781" spans="3:5" ht="12.75">
      <c r="C1781" s="469"/>
      <c r="D1781" s="332"/>
      <c r="E1781" s="442"/>
    </row>
    <row r="1782" spans="3:5" ht="12.75">
      <c r="C1782" s="469"/>
      <c r="D1782" s="332"/>
      <c r="E1782" s="442"/>
    </row>
    <row r="1783" spans="3:5" ht="12.75">
      <c r="C1783" s="469"/>
      <c r="D1783" s="332"/>
      <c r="E1783" s="442"/>
    </row>
    <row r="1784" spans="3:5" ht="12.75">
      <c r="C1784" s="469"/>
      <c r="D1784" s="332"/>
      <c r="E1784" s="442"/>
    </row>
    <row r="1785" spans="3:5" ht="12.75">
      <c r="C1785" s="469"/>
      <c r="D1785" s="332"/>
      <c r="E1785" s="442"/>
    </row>
    <row r="1786" spans="3:5" ht="12.75">
      <c r="C1786" s="469"/>
      <c r="D1786" s="332"/>
      <c r="E1786" s="442"/>
    </row>
    <row r="1787" spans="3:5" ht="12.75">
      <c r="C1787" s="469"/>
      <c r="D1787" s="332"/>
      <c r="E1787" s="442"/>
    </row>
    <row r="1788" spans="3:5" ht="12.75">
      <c r="C1788" s="469"/>
      <c r="D1788" s="332"/>
      <c r="E1788" s="442"/>
    </row>
    <row r="1789" spans="3:5" ht="12.75">
      <c r="C1789" s="469"/>
      <c r="D1789" s="332"/>
      <c r="E1789" s="442"/>
    </row>
    <row r="1790" spans="3:5" ht="12.75">
      <c r="C1790" s="469"/>
      <c r="D1790" s="332"/>
      <c r="E1790" s="442"/>
    </row>
    <row r="1791" spans="3:5" ht="12.75">
      <c r="C1791" s="469"/>
      <c r="D1791" s="332"/>
      <c r="E1791" s="442"/>
    </row>
    <row r="1792" spans="3:5" ht="12.75">
      <c r="C1792" s="469"/>
      <c r="D1792" s="332"/>
      <c r="E1792" s="442"/>
    </row>
    <row r="1793" spans="3:5" ht="12.75">
      <c r="C1793" s="469"/>
      <c r="D1793" s="332"/>
      <c r="E1793" s="442"/>
    </row>
    <row r="1794" spans="3:5" ht="12.75">
      <c r="C1794" s="469"/>
      <c r="D1794" s="332"/>
      <c r="E1794" s="442"/>
    </row>
    <row r="1795" spans="3:5" ht="12.75">
      <c r="C1795" s="469"/>
      <c r="D1795" s="332"/>
      <c r="E1795" s="442"/>
    </row>
    <row r="1796" spans="3:5" ht="12.75">
      <c r="C1796" s="469"/>
      <c r="D1796" s="332"/>
      <c r="E1796" s="442"/>
    </row>
    <row r="1797" spans="3:5" ht="12.75">
      <c r="C1797" s="469"/>
      <c r="D1797" s="332"/>
      <c r="E1797" s="442"/>
    </row>
    <row r="1798" spans="3:5" ht="12.75">
      <c r="C1798" s="469"/>
      <c r="D1798" s="332"/>
      <c r="E1798" s="442"/>
    </row>
    <row r="1799" spans="3:5" ht="12.75">
      <c r="C1799" s="469"/>
      <c r="D1799" s="332"/>
      <c r="E1799" s="442"/>
    </row>
    <row r="1800" spans="3:5" ht="12.75">
      <c r="C1800" s="469"/>
      <c r="D1800" s="332"/>
      <c r="E1800" s="442"/>
    </row>
    <row r="1801" spans="3:5" ht="12.75">
      <c r="C1801" s="469"/>
      <c r="D1801" s="332"/>
      <c r="E1801" s="442"/>
    </row>
    <row r="1802" spans="3:5" ht="12.75">
      <c r="C1802" s="469"/>
      <c r="D1802" s="332"/>
      <c r="E1802" s="442"/>
    </row>
    <row r="1803" spans="3:5" ht="12.75">
      <c r="C1803" s="469"/>
      <c r="D1803" s="332"/>
      <c r="E1803" s="442"/>
    </row>
    <row r="1804" spans="3:5" ht="12.75">
      <c r="C1804" s="469"/>
      <c r="D1804" s="332"/>
      <c r="E1804" s="442"/>
    </row>
    <row r="1805" spans="3:5" ht="12.75">
      <c r="C1805" s="469"/>
      <c r="D1805" s="332"/>
      <c r="E1805" s="442"/>
    </row>
    <row r="1806" spans="3:5" ht="12.75">
      <c r="C1806" s="469"/>
      <c r="D1806" s="332"/>
      <c r="E1806" s="442"/>
    </row>
    <row r="1807" spans="3:5" ht="12.75">
      <c r="C1807" s="469"/>
      <c r="D1807" s="332"/>
      <c r="E1807" s="442"/>
    </row>
    <row r="1808" spans="3:5" ht="12.75">
      <c r="C1808" s="469"/>
      <c r="D1808" s="332"/>
      <c r="E1808" s="442"/>
    </row>
    <row r="1809" spans="3:5" ht="12.75">
      <c r="C1809" s="469"/>
      <c r="D1809" s="332"/>
      <c r="E1809" s="442"/>
    </row>
    <row r="1810" spans="3:5" ht="12.75">
      <c r="C1810" s="469"/>
      <c r="D1810" s="332"/>
      <c r="E1810" s="442"/>
    </row>
    <row r="1811" spans="3:5" ht="12.75">
      <c r="C1811" s="469"/>
      <c r="D1811" s="332"/>
      <c r="E1811" s="442"/>
    </row>
    <row r="1812" spans="3:5" ht="12.75">
      <c r="C1812" s="469"/>
      <c r="D1812" s="332"/>
      <c r="E1812" s="442"/>
    </row>
    <row r="1813" spans="3:5" ht="12.75">
      <c r="C1813" s="469"/>
      <c r="D1813" s="332"/>
      <c r="E1813" s="442"/>
    </row>
    <row r="1814" spans="3:5" ht="12.75">
      <c r="C1814" s="469"/>
      <c r="D1814" s="332"/>
      <c r="E1814" s="442"/>
    </row>
    <row r="1815" spans="3:5" ht="12.75">
      <c r="C1815" s="469"/>
      <c r="D1815" s="332"/>
      <c r="E1815" s="442"/>
    </row>
    <row r="1816" spans="3:5" ht="12.75">
      <c r="C1816" s="469"/>
      <c r="D1816" s="332"/>
      <c r="E1816" s="442"/>
    </row>
    <row r="1817" spans="3:5" ht="12.75">
      <c r="C1817" s="469"/>
      <c r="D1817" s="332"/>
      <c r="E1817" s="442"/>
    </row>
    <row r="1818" spans="3:5" ht="12.75">
      <c r="C1818" s="469"/>
      <c r="D1818" s="332"/>
      <c r="E1818" s="442"/>
    </row>
    <row r="1819" spans="3:5" ht="12.75">
      <c r="C1819" s="469"/>
      <c r="D1819" s="332"/>
      <c r="E1819" s="442"/>
    </row>
    <row r="1820" spans="3:5" ht="12.75">
      <c r="C1820" s="469"/>
      <c r="D1820" s="332"/>
      <c r="E1820" s="442"/>
    </row>
    <row r="1821" spans="3:5" ht="12.75">
      <c r="C1821" s="469"/>
      <c r="D1821" s="332"/>
      <c r="E1821" s="442"/>
    </row>
    <row r="1822" spans="3:5" ht="12.75">
      <c r="C1822" s="469"/>
      <c r="D1822" s="332"/>
      <c r="E1822" s="442"/>
    </row>
    <row r="1823" spans="3:5" ht="12.75">
      <c r="C1823" s="469"/>
      <c r="D1823" s="332"/>
      <c r="E1823" s="442"/>
    </row>
    <row r="1824" spans="3:5" ht="12.75">
      <c r="C1824" s="469"/>
      <c r="D1824" s="332"/>
      <c r="E1824" s="442"/>
    </row>
    <row r="1825" spans="3:5" ht="12.75">
      <c r="C1825" s="469"/>
      <c r="D1825" s="332"/>
      <c r="E1825" s="442"/>
    </row>
    <row r="1826" spans="3:5" ht="12.75">
      <c r="C1826" s="469"/>
      <c r="D1826" s="332"/>
      <c r="E1826" s="442"/>
    </row>
    <row r="1827" spans="3:5" ht="12.75">
      <c r="C1827" s="469"/>
      <c r="D1827" s="332"/>
      <c r="E1827" s="442"/>
    </row>
    <row r="1828" spans="3:5" ht="12.75">
      <c r="C1828" s="469"/>
      <c r="D1828" s="332"/>
      <c r="E1828" s="442"/>
    </row>
    <row r="1829" spans="3:5" ht="12.75">
      <c r="C1829" s="469"/>
      <c r="D1829" s="332"/>
      <c r="E1829" s="442"/>
    </row>
    <row r="1830" spans="3:5" ht="12.75">
      <c r="C1830" s="469"/>
      <c r="D1830" s="332"/>
      <c r="E1830" s="442"/>
    </row>
    <row r="1831" spans="3:5" ht="12.75">
      <c r="C1831" s="469"/>
      <c r="D1831" s="332"/>
      <c r="E1831" s="442"/>
    </row>
    <row r="1832" spans="3:5" ht="12.75">
      <c r="C1832" s="469"/>
      <c r="D1832" s="332"/>
      <c r="E1832" s="442"/>
    </row>
    <row r="1833" spans="3:5" ht="12.75">
      <c r="C1833" s="469"/>
      <c r="D1833" s="332"/>
      <c r="E1833" s="442"/>
    </row>
    <row r="1834" spans="3:5" ht="12.75">
      <c r="C1834" s="469"/>
      <c r="D1834" s="332"/>
      <c r="E1834" s="442"/>
    </row>
    <row r="1835" spans="3:5" ht="12.75">
      <c r="C1835" s="469"/>
      <c r="D1835" s="332"/>
      <c r="E1835" s="442"/>
    </row>
    <row r="1836" spans="3:5" ht="12.75">
      <c r="C1836" s="469"/>
      <c r="D1836" s="332"/>
      <c r="E1836" s="442"/>
    </row>
    <row r="1837" spans="3:5" ht="12.75">
      <c r="C1837" s="469"/>
      <c r="D1837" s="332"/>
      <c r="E1837" s="442"/>
    </row>
    <row r="1838" spans="3:5" ht="12.75">
      <c r="C1838" s="469"/>
      <c r="D1838" s="332"/>
      <c r="E1838" s="442"/>
    </row>
    <row r="1839" spans="3:5" ht="12.75">
      <c r="C1839" s="469"/>
      <c r="D1839" s="332"/>
      <c r="E1839" s="442"/>
    </row>
    <row r="1840" spans="3:5" ht="12.75">
      <c r="C1840" s="469"/>
      <c r="D1840" s="332"/>
      <c r="E1840" s="442"/>
    </row>
    <row r="1841" spans="3:5" ht="12.75">
      <c r="C1841" s="469"/>
      <c r="D1841" s="332"/>
      <c r="E1841" s="442"/>
    </row>
    <row r="1842" spans="3:5" ht="12.75">
      <c r="C1842" s="469"/>
      <c r="D1842" s="332"/>
      <c r="E1842" s="442"/>
    </row>
    <row r="1843" spans="3:5" ht="12.75">
      <c r="C1843" s="469"/>
      <c r="D1843" s="332"/>
      <c r="E1843" s="442"/>
    </row>
    <row r="1844" spans="3:5" ht="12.75">
      <c r="C1844" s="469"/>
      <c r="D1844" s="332"/>
      <c r="E1844" s="442"/>
    </row>
    <row r="1845" spans="3:5" ht="12.75">
      <c r="C1845" s="469"/>
      <c r="D1845" s="332"/>
      <c r="E1845" s="442"/>
    </row>
    <row r="1846" spans="3:5" ht="12.75">
      <c r="C1846" s="469"/>
      <c r="D1846" s="332"/>
      <c r="E1846" s="442"/>
    </row>
    <row r="1847" spans="3:5" ht="12.75">
      <c r="C1847" s="469"/>
      <c r="D1847" s="332"/>
      <c r="E1847" s="442"/>
    </row>
    <row r="1848" spans="3:5" ht="12.75">
      <c r="C1848" s="469"/>
      <c r="D1848" s="332"/>
      <c r="E1848" s="442"/>
    </row>
    <row r="1849" spans="3:5" ht="12.75">
      <c r="C1849" s="469"/>
      <c r="D1849" s="332"/>
      <c r="E1849" s="442"/>
    </row>
    <row r="1850" spans="3:5" ht="12.75">
      <c r="C1850" s="469"/>
      <c r="D1850" s="332"/>
      <c r="E1850" s="442"/>
    </row>
    <row r="1851" spans="3:5" ht="12.75">
      <c r="C1851" s="469"/>
      <c r="D1851" s="332"/>
      <c r="E1851" s="442"/>
    </row>
    <row r="1852" spans="3:5" ht="12.75">
      <c r="C1852" s="469"/>
      <c r="D1852" s="332"/>
      <c r="E1852" s="442"/>
    </row>
    <row r="1853" spans="3:5" ht="12.75">
      <c r="C1853" s="469"/>
      <c r="D1853" s="332"/>
      <c r="E1853" s="442"/>
    </row>
    <row r="1854" spans="3:5" ht="12.75">
      <c r="C1854" s="469"/>
      <c r="D1854" s="332"/>
      <c r="E1854" s="442"/>
    </row>
    <row r="1855" spans="3:5" ht="12.75">
      <c r="C1855" s="469"/>
      <c r="D1855" s="332"/>
      <c r="E1855" s="442"/>
    </row>
    <row r="1856" spans="3:5" ht="12.75">
      <c r="C1856" s="469"/>
      <c r="D1856" s="332"/>
      <c r="E1856" s="442"/>
    </row>
    <row r="1857" spans="3:5" ht="12.75">
      <c r="C1857" s="469"/>
      <c r="D1857" s="332"/>
      <c r="E1857" s="442"/>
    </row>
    <row r="1858" spans="3:5" ht="12.75">
      <c r="C1858" s="469"/>
      <c r="D1858" s="332"/>
      <c r="E1858" s="442"/>
    </row>
    <row r="1859" spans="3:5" ht="12.75">
      <c r="C1859" s="469"/>
      <c r="D1859" s="332"/>
      <c r="E1859" s="442"/>
    </row>
    <row r="1860" spans="3:5" ht="12.75">
      <c r="C1860" s="469"/>
      <c r="D1860" s="332"/>
      <c r="E1860" s="442"/>
    </row>
    <row r="1861" spans="3:5" ht="12.75">
      <c r="C1861" s="469"/>
      <c r="D1861" s="332"/>
      <c r="E1861" s="442"/>
    </row>
    <row r="1862" spans="3:5" ht="12.75">
      <c r="C1862" s="469"/>
      <c r="D1862" s="332"/>
      <c r="E1862" s="442"/>
    </row>
    <row r="1863" spans="3:5" ht="12.75">
      <c r="C1863" s="469"/>
      <c r="D1863" s="332"/>
      <c r="E1863" s="442"/>
    </row>
    <row r="1864" spans="3:5" ht="12.75">
      <c r="C1864" s="469"/>
      <c r="D1864" s="332"/>
      <c r="E1864" s="442"/>
    </row>
    <row r="1865" spans="3:5" ht="12.75">
      <c r="C1865" s="469"/>
      <c r="D1865" s="332"/>
      <c r="E1865" s="442"/>
    </row>
    <row r="1866" spans="3:5" ht="12.75">
      <c r="C1866" s="469"/>
      <c r="D1866" s="332"/>
      <c r="E1866" s="442"/>
    </row>
    <row r="1867" spans="3:5" ht="12.75">
      <c r="C1867" s="469"/>
      <c r="D1867" s="332"/>
      <c r="E1867" s="442"/>
    </row>
    <row r="1868" spans="3:5" ht="12.75">
      <c r="C1868" s="469"/>
      <c r="D1868" s="332"/>
      <c r="E1868" s="442"/>
    </row>
    <row r="1869" spans="3:5" ht="12.75">
      <c r="C1869" s="469"/>
      <c r="D1869" s="332"/>
      <c r="E1869" s="442"/>
    </row>
    <row r="1870" spans="3:5" ht="12.75">
      <c r="C1870" s="469"/>
      <c r="D1870" s="332"/>
      <c r="E1870" s="442"/>
    </row>
    <row r="1871" spans="3:5" ht="12.75">
      <c r="C1871" s="469"/>
      <c r="D1871" s="332"/>
      <c r="E1871" s="442"/>
    </row>
    <row r="1872" spans="3:5" ht="12.75">
      <c r="C1872" s="469"/>
      <c r="D1872" s="332"/>
      <c r="E1872" s="442"/>
    </row>
    <row r="1873" spans="3:5" ht="12.75">
      <c r="C1873" s="469"/>
      <c r="D1873" s="332"/>
      <c r="E1873" s="442"/>
    </row>
  </sheetData>
  <sheetProtection/>
  <mergeCells count="25">
    <mergeCell ref="G51:G52"/>
    <mergeCell ref="A51:A52"/>
    <mergeCell ref="B51:B52"/>
    <mergeCell ref="C51:C52"/>
    <mergeCell ref="D51:D52"/>
    <mergeCell ref="E51:E52"/>
    <mergeCell ref="F51:F52"/>
    <mergeCell ref="G45:G46"/>
    <mergeCell ref="A49:A50"/>
    <mergeCell ref="B49:B50"/>
    <mergeCell ref="C49:C50"/>
    <mergeCell ref="D49:D50"/>
    <mergeCell ref="E49:E50"/>
    <mergeCell ref="F49:F50"/>
    <mergeCell ref="G49:G50"/>
    <mergeCell ref="F5:G5"/>
    <mergeCell ref="A39:A40"/>
    <mergeCell ref="F39:F40"/>
    <mergeCell ref="G39:G40"/>
    <mergeCell ref="A45:A46"/>
    <mergeCell ref="B45:B46"/>
    <mergeCell ref="C45:C46"/>
    <mergeCell ref="D45:D46"/>
    <mergeCell ref="E45:E46"/>
    <mergeCell ref="F45:F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78" t="s">
        <v>194</v>
      </c>
      <c r="H5" s="67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78" t="s">
        <v>194</v>
      </c>
      <c r="H5" s="67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78" t="s">
        <v>194</v>
      </c>
      <c r="H5" s="67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678" t="s">
        <v>194</v>
      </c>
      <c r="H44" s="67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678" t="s">
        <v>194</v>
      </c>
      <c r="H96" s="67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678" t="s">
        <v>194</v>
      </c>
      <c r="H148" s="67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678" t="s">
        <v>194</v>
      </c>
      <c r="H191" s="67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678" t="s">
        <v>194</v>
      </c>
      <c r="H5" s="67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678" t="s">
        <v>194</v>
      </c>
      <c r="H44" s="67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678" t="s">
        <v>194</v>
      </c>
      <c r="H96" s="67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678" t="s">
        <v>194</v>
      </c>
      <c r="H148" s="67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678" t="s">
        <v>194</v>
      </c>
      <c r="H191" s="67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80" t="s">
        <v>194</v>
      </c>
      <c r="H5" s="68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82" t="s">
        <v>194</v>
      </c>
      <c r="H44" s="68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82" t="s">
        <v>194</v>
      </c>
      <c r="H96" s="68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682" t="s">
        <v>194</v>
      </c>
      <c r="H148" s="68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682" t="s">
        <v>194</v>
      </c>
      <c r="H191" s="68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80" t="s">
        <v>194</v>
      </c>
      <c r="H5" s="68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82" t="s">
        <v>194</v>
      </c>
      <c r="H44" s="68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82" t="s">
        <v>194</v>
      </c>
      <c r="H96" s="68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682" t="s">
        <v>194</v>
      </c>
      <c r="H148" s="68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682" t="s">
        <v>194</v>
      </c>
      <c r="H191" s="68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80" t="s">
        <v>194</v>
      </c>
      <c r="H5" s="68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82" t="s">
        <v>194</v>
      </c>
      <c r="H44" s="68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82" t="s">
        <v>194</v>
      </c>
      <c r="H96" s="68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682" t="s">
        <v>194</v>
      </c>
      <c r="H150" s="681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682" t="s">
        <v>194</v>
      </c>
      <c r="H193" s="681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80" t="s">
        <v>194</v>
      </c>
      <c r="H5" s="68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82" t="s">
        <v>194</v>
      </c>
      <c r="H44" s="68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82" t="s">
        <v>194</v>
      </c>
      <c r="H96" s="68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82" t="s">
        <v>194</v>
      </c>
      <c r="H152" s="68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682" t="s">
        <v>194</v>
      </c>
      <c r="H195" s="68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2019-03-12T04:13:56Z</cp:lastPrinted>
  <dcterms:created xsi:type="dcterms:W3CDTF">2005-05-20T13:40:13Z</dcterms:created>
  <dcterms:modified xsi:type="dcterms:W3CDTF">2019-03-12T04:14:57Z</dcterms:modified>
  <cp:category/>
  <cp:version/>
  <cp:contentType/>
  <cp:contentStatus/>
</cp:coreProperties>
</file>