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calcPr calcId="152511"/>
</workbook>
</file>

<file path=xl/calcChain.xml><?xml version="1.0" encoding="utf-8"?>
<calcChain xmlns="http://schemas.openxmlformats.org/spreadsheetml/2006/main">
  <c r="E89" i="4" l="1"/>
  <c r="E67" i="4"/>
  <c r="E43" i="4"/>
  <c r="E41" i="4"/>
  <c r="E39" i="4"/>
  <c r="E38" i="4" s="1"/>
  <c r="G26" i="4"/>
  <c r="H26" i="4"/>
  <c r="H129" i="4" l="1"/>
  <c r="G129" i="4"/>
  <c r="F157" i="4"/>
  <c r="E157" i="4"/>
  <c r="D157" i="4"/>
  <c r="C157" i="4"/>
  <c r="H157" i="4" s="1"/>
  <c r="H156" i="4"/>
  <c r="H155" i="4"/>
  <c r="F154" i="4"/>
  <c r="E154" i="4"/>
  <c r="H154" i="4" s="1"/>
  <c r="H153" i="4"/>
  <c r="H151" i="4" s="1"/>
  <c r="H152" i="4"/>
  <c r="G151" i="4"/>
  <c r="F151" i="4"/>
  <c r="E151" i="4"/>
  <c r="D151" i="4"/>
  <c r="C151" i="4"/>
  <c r="H150" i="4"/>
  <c r="H149" i="4" s="1"/>
  <c r="G149" i="4"/>
  <c r="F149" i="4"/>
  <c r="E149" i="4"/>
  <c r="E146" i="4" s="1"/>
  <c r="D149" i="4"/>
  <c r="D146" i="4" s="1"/>
  <c r="C149" i="4"/>
  <c r="C146" i="4" s="1"/>
  <c r="H148" i="4"/>
  <c r="H147" i="4"/>
  <c r="G147" i="4"/>
  <c r="F146" i="4"/>
  <c r="H145" i="4"/>
  <c r="G145" i="4"/>
  <c r="F144" i="4"/>
  <c r="E144" i="4"/>
  <c r="D144" i="4"/>
  <c r="C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8" i="4"/>
  <c r="G128" i="4"/>
  <c r="H127" i="4"/>
  <c r="G127" i="4"/>
  <c r="H126" i="4"/>
  <c r="G126" i="4"/>
  <c r="H125" i="4"/>
  <c r="G125" i="4"/>
  <c r="F124" i="4"/>
  <c r="F123" i="4" s="1"/>
  <c r="E124" i="4"/>
  <c r="E123" i="4" s="1"/>
  <c r="D124" i="4"/>
  <c r="D123" i="4" s="1"/>
  <c r="C124" i="4"/>
  <c r="C123" i="4" s="1"/>
  <c r="H122" i="4"/>
  <c r="G122" i="4"/>
  <c r="H121" i="4"/>
  <c r="G121" i="4"/>
  <c r="H120" i="4"/>
  <c r="G120" i="4"/>
  <c r="H119" i="4"/>
  <c r="G119" i="4"/>
  <c r="H118" i="4"/>
  <c r="G118" i="4"/>
  <c r="F117" i="4"/>
  <c r="F109" i="4" s="1"/>
  <c r="E117" i="4"/>
  <c r="E109" i="4" s="1"/>
  <c r="D117" i="4"/>
  <c r="C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C109" i="4"/>
  <c r="H108" i="4"/>
  <c r="G108" i="4"/>
  <c r="H107" i="4"/>
  <c r="G107" i="4"/>
  <c r="F106" i="4"/>
  <c r="E106" i="4"/>
  <c r="D106" i="4"/>
  <c r="C106" i="4"/>
  <c r="H103" i="4"/>
  <c r="G103" i="4"/>
  <c r="F102" i="4"/>
  <c r="F97" i="4" s="1"/>
  <c r="E102" i="4"/>
  <c r="D102" i="4"/>
  <c r="G102" i="4" s="1"/>
  <c r="C102" i="4"/>
  <c r="H101" i="4"/>
  <c r="G101" i="4"/>
  <c r="H100" i="4"/>
  <c r="G100" i="4"/>
  <c r="H99" i="4"/>
  <c r="H98" i="4"/>
  <c r="E97" i="4"/>
  <c r="C97" i="4"/>
  <c r="F95" i="4"/>
  <c r="E95" i="4"/>
  <c r="D95" i="4"/>
  <c r="C95" i="4"/>
  <c r="H94" i="4"/>
  <c r="G94" i="4"/>
  <c r="H93" i="4"/>
  <c r="G93" i="4"/>
  <c r="F92" i="4"/>
  <c r="E92" i="4"/>
  <c r="D92" i="4"/>
  <c r="G92" i="4" s="1"/>
  <c r="C92" i="4"/>
  <c r="H91" i="4"/>
  <c r="G91" i="4"/>
  <c r="H90" i="4"/>
  <c r="G90" i="4"/>
  <c r="F89" i="4"/>
  <c r="D89" i="4"/>
  <c r="H89" i="4" s="1"/>
  <c r="C89" i="4"/>
  <c r="F87" i="4"/>
  <c r="E87" i="4"/>
  <c r="G87" i="4" s="1"/>
  <c r="D87" i="4"/>
  <c r="C87" i="4"/>
  <c r="F85" i="4"/>
  <c r="E85" i="4"/>
  <c r="D85" i="4"/>
  <c r="C85" i="4"/>
  <c r="F83" i="4"/>
  <c r="E83" i="4"/>
  <c r="D83" i="4"/>
  <c r="C83" i="4"/>
  <c r="F81" i="4"/>
  <c r="E81" i="4"/>
  <c r="D81" i="4"/>
  <c r="H81" i="4" s="1"/>
  <c r="C81" i="4"/>
  <c r="F79" i="4"/>
  <c r="E79" i="4"/>
  <c r="D79" i="4"/>
  <c r="C79" i="4"/>
  <c r="F77" i="4"/>
  <c r="E77" i="4"/>
  <c r="D77" i="4"/>
  <c r="C77" i="4"/>
  <c r="F75" i="4"/>
  <c r="E75" i="4"/>
  <c r="D75" i="4"/>
  <c r="G75" i="4" s="1"/>
  <c r="C75" i="4"/>
  <c r="F73" i="4"/>
  <c r="E73" i="4"/>
  <c r="D73" i="4"/>
  <c r="H73" i="4" s="1"/>
  <c r="C73" i="4"/>
  <c r="F71" i="4"/>
  <c r="E71" i="4"/>
  <c r="H71" i="4" s="1"/>
  <c r="D71" i="4"/>
  <c r="C71" i="4"/>
  <c r="F69" i="4"/>
  <c r="E69" i="4"/>
  <c r="G69" i="4" s="1"/>
  <c r="D69" i="4"/>
  <c r="C69" i="4"/>
  <c r="F67" i="4"/>
  <c r="G67" i="4"/>
  <c r="D67" i="4"/>
  <c r="C67" i="4"/>
  <c r="F65" i="4"/>
  <c r="E65" i="4"/>
  <c r="D65" i="4"/>
  <c r="C65" i="4"/>
  <c r="H63" i="4"/>
  <c r="G63" i="4"/>
  <c r="H62" i="4"/>
  <c r="G62" i="4"/>
  <c r="F61" i="4"/>
  <c r="F59" i="4" s="1"/>
  <c r="E61" i="4"/>
  <c r="G61" i="4" s="1"/>
  <c r="D61" i="4"/>
  <c r="C61" i="4"/>
  <c r="H60" i="4"/>
  <c r="G60" i="4"/>
  <c r="D59" i="4"/>
  <c r="C59" i="4"/>
  <c r="H58" i="4"/>
  <c r="G58" i="4"/>
  <c r="H57" i="4"/>
  <c r="G57" i="4"/>
  <c r="F56" i="4"/>
  <c r="E56" i="4"/>
  <c r="E55" i="4" s="1"/>
  <c r="D56" i="4"/>
  <c r="D55" i="4" s="1"/>
  <c r="C56" i="4"/>
  <c r="C55" i="4" s="1"/>
  <c r="F55" i="4"/>
  <c r="H54" i="4"/>
  <c r="H53" i="4"/>
  <c r="G53" i="4"/>
  <c r="H52" i="4"/>
  <c r="G52" i="4"/>
  <c r="F51" i="4"/>
  <c r="F50" i="4" s="1"/>
  <c r="E51" i="4"/>
  <c r="D51" i="4"/>
  <c r="D50" i="4" s="1"/>
  <c r="C51" i="4"/>
  <c r="C50" i="4" s="1"/>
  <c r="H49" i="4"/>
  <c r="G49" i="4"/>
  <c r="H48" i="4"/>
  <c r="G48" i="4"/>
  <c r="F47" i="4"/>
  <c r="E47" i="4"/>
  <c r="D47" i="4"/>
  <c r="C47" i="4"/>
  <c r="H46" i="4"/>
  <c r="G46" i="4"/>
  <c r="H45" i="4"/>
  <c r="G45" i="4"/>
  <c r="G44" i="4"/>
  <c r="G43" i="4" s="1"/>
  <c r="F43" i="4"/>
  <c r="D43" i="4"/>
  <c r="H43" i="4" s="1"/>
  <c r="H44" i="4" s="1"/>
  <c r="C43" i="4"/>
  <c r="H42" i="4"/>
  <c r="G42" i="4"/>
  <c r="G41" i="4" s="1"/>
  <c r="F41" i="4"/>
  <c r="D41" i="4"/>
  <c r="H41" i="4" s="1"/>
  <c r="C41" i="4"/>
  <c r="H40" i="4"/>
  <c r="G40" i="4"/>
  <c r="F39" i="4"/>
  <c r="D39" i="4"/>
  <c r="G39" i="4" s="1"/>
  <c r="C39" i="4"/>
  <c r="C38" i="4" s="1"/>
  <c r="H36" i="4"/>
  <c r="G36" i="4"/>
  <c r="H35" i="4"/>
  <c r="G35" i="4"/>
  <c r="H34" i="4"/>
  <c r="G34" i="4"/>
  <c r="F33" i="4"/>
  <c r="F32" i="4" s="1"/>
  <c r="E33" i="4"/>
  <c r="D33" i="4"/>
  <c r="D32" i="4" s="1"/>
  <c r="C33" i="4"/>
  <c r="C32" i="4"/>
  <c r="H31" i="4"/>
  <c r="G31" i="4"/>
  <c r="H30" i="4"/>
  <c r="G30" i="4"/>
  <c r="F29" i="4"/>
  <c r="E29" i="4"/>
  <c r="D29" i="4"/>
  <c r="C29" i="4"/>
  <c r="H28" i="4"/>
  <c r="G28" i="4"/>
  <c r="H27" i="4"/>
  <c r="G27" i="4"/>
  <c r="H25" i="4"/>
  <c r="G25" i="4"/>
  <c r="H24" i="4"/>
  <c r="H23" i="4"/>
  <c r="G23" i="4"/>
  <c r="H22" i="4"/>
  <c r="G22" i="4"/>
  <c r="G21" i="4"/>
  <c r="F21" i="4"/>
  <c r="F20" i="4" s="1"/>
  <c r="E21" i="4"/>
  <c r="D21" i="4"/>
  <c r="D20" i="4" s="1"/>
  <c r="C21" i="4"/>
  <c r="C20" i="4" s="1"/>
  <c r="H19" i="4"/>
  <c r="G19" i="4"/>
  <c r="H18" i="4"/>
  <c r="G18" i="4"/>
  <c r="H17" i="4"/>
  <c r="G17" i="4"/>
  <c r="H16" i="4"/>
  <c r="G16" i="4"/>
  <c r="F15" i="4"/>
  <c r="F14" i="4" s="1"/>
  <c r="E15" i="4"/>
  <c r="D15" i="4"/>
  <c r="D14" i="4" s="1"/>
  <c r="C15" i="4"/>
  <c r="C14" i="4" s="1"/>
  <c r="H13" i="4"/>
  <c r="G13" i="4"/>
  <c r="H12" i="4"/>
  <c r="G12" i="4"/>
  <c r="H11" i="4"/>
  <c r="G11" i="4"/>
  <c r="F10" i="4"/>
  <c r="F9" i="4" s="1"/>
  <c r="E10" i="4"/>
  <c r="D10" i="4"/>
  <c r="D9" i="4" s="1"/>
  <c r="C10" i="4"/>
  <c r="C9" i="4"/>
  <c r="H144" i="4" l="1"/>
  <c r="G51" i="4"/>
  <c r="C64" i="4"/>
  <c r="G71" i="4"/>
  <c r="F64" i="4"/>
  <c r="G95" i="4"/>
  <c r="D64" i="4"/>
  <c r="G106" i="4"/>
  <c r="H117" i="4"/>
  <c r="G77" i="4"/>
  <c r="H79" i="4"/>
  <c r="G83" i="4"/>
  <c r="G85" i="4"/>
  <c r="H87" i="4"/>
  <c r="G33" i="4"/>
  <c r="H15" i="4"/>
  <c r="D38" i="4"/>
  <c r="D37" i="4" s="1"/>
  <c r="G47" i="4"/>
  <c r="G10" i="4"/>
  <c r="H21" i="4"/>
  <c r="G29" i="4"/>
  <c r="E59" i="4"/>
  <c r="G59" i="4" s="1"/>
  <c r="H61" i="4"/>
  <c r="G73" i="4"/>
  <c r="H75" i="4"/>
  <c r="H77" i="4"/>
  <c r="G89" i="4"/>
  <c r="H92" i="4"/>
  <c r="H95" i="4"/>
  <c r="D97" i="4"/>
  <c r="H97" i="4" s="1"/>
  <c r="H102" i="4"/>
  <c r="H106" i="4"/>
  <c r="D109" i="4"/>
  <c r="G109" i="4"/>
  <c r="C37" i="4"/>
  <c r="G65" i="4"/>
  <c r="H67" i="4"/>
  <c r="H69" i="4"/>
  <c r="G81" i="4"/>
  <c r="H83" i="4"/>
  <c r="H85" i="4"/>
  <c r="G117" i="4"/>
  <c r="H124" i="4"/>
  <c r="G144" i="4"/>
  <c r="G79" i="4"/>
  <c r="G123" i="4"/>
  <c r="E37" i="4"/>
  <c r="E20" i="4"/>
  <c r="G20" i="4" s="1"/>
  <c r="E14" i="4"/>
  <c r="G14" i="4" s="1"/>
  <c r="G15" i="4"/>
  <c r="H14" i="4"/>
  <c r="F38" i="4"/>
  <c r="F37" i="4" s="1"/>
  <c r="F8" i="4" s="1"/>
  <c r="C105" i="4"/>
  <c r="C104" i="4" s="1"/>
  <c r="C8" i="4"/>
  <c r="F105" i="4"/>
  <c r="F104" i="4" s="1"/>
  <c r="H55" i="4"/>
  <c r="G55" i="4"/>
  <c r="E105" i="4"/>
  <c r="H146" i="4"/>
  <c r="G146" i="4"/>
  <c r="H65" i="4"/>
  <c r="E9" i="4"/>
  <c r="H29" i="4"/>
  <c r="H33" i="4"/>
  <c r="H39" i="4"/>
  <c r="H47" i="4"/>
  <c r="H51" i="4"/>
  <c r="E64" i="4"/>
  <c r="H10" i="4"/>
  <c r="G124" i="4"/>
  <c r="E32" i="4"/>
  <c r="E50" i="4"/>
  <c r="F97" i="3"/>
  <c r="E97" i="3"/>
  <c r="F157" i="3"/>
  <c r="E157" i="3"/>
  <c r="H157" i="3" s="1"/>
  <c r="D157" i="3"/>
  <c r="C157" i="3"/>
  <c r="H156" i="3"/>
  <c r="H155" i="3"/>
  <c r="F154" i="3"/>
  <c r="E154" i="3"/>
  <c r="H154" i="3" s="1"/>
  <c r="H153" i="3"/>
  <c r="H151" i="3" s="1"/>
  <c r="H152" i="3"/>
  <c r="G151" i="3"/>
  <c r="F151" i="3"/>
  <c r="E151" i="3"/>
  <c r="D151" i="3"/>
  <c r="C151" i="3"/>
  <c r="H150" i="3"/>
  <c r="H149" i="3" s="1"/>
  <c r="G149" i="3"/>
  <c r="F149" i="3"/>
  <c r="E149" i="3"/>
  <c r="E146" i="3" s="1"/>
  <c r="D149" i="3"/>
  <c r="C149" i="3"/>
  <c r="H148" i="3"/>
  <c r="H147" i="3"/>
  <c r="G147" i="3"/>
  <c r="F146" i="3"/>
  <c r="D146" i="3"/>
  <c r="C146" i="3"/>
  <c r="H145" i="3"/>
  <c r="G145" i="3"/>
  <c r="F144" i="3"/>
  <c r="E144" i="3"/>
  <c r="H144" i="3" s="1"/>
  <c r="D144" i="3"/>
  <c r="C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8" i="3"/>
  <c r="G128" i="3"/>
  <c r="H127" i="3"/>
  <c r="G127" i="3"/>
  <c r="H126" i="3"/>
  <c r="G126" i="3"/>
  <c r="H125" i="3"/>
  <c r="G125" i="3"/>
  <c r="F124" i="3"/>
  <c r="F123" i="3" s="1"/>
  <c r="E124" i="3"/>
  <c r="H124" i="3" s="1"/>
  <c r="D124" i="3"/>
  <c r="C124" i="3"/>
  <c r="D123" i="3"/>
  <c r="C123" i="3"/>
  <c r="H122" i="3"/>
  <c r="G122" i="3"/>
  <c r="H121" i="3"/>
  <c r="G121" i="3"/>
  <c r="H120" i="3"/>
  <c r="G120" i="3"/>
  <c r="H119" i="3"/>
  <c r="G119" i="3"/>
  <c r="H118" i="3"/>
  <c r="G118" i="3"/>
  <c r="F117" i="3"/>
  <c r="F109" i="3" s="1"/>
  <c r="E117" i="3"/>
  <c r="H117" i="3" s="1"/>
  <c r="D117" i="3"/>
  <c r="C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D109" i="3"/>
  <c r="C109" i="3"/>
  <c r="H108" i="3"/>
  <c r="G108" i="3"/>
  <c r="H107" i="3"/>
  <c r="G107" i="3"/>
  <c r="F106" i="3"/>
  <c r="E106" i="3"/>
  <c r="H106" i="3" s="1"/>
  <c r="D106" i="3"/>
  <c r="C106" i="3"/>
  <c r="D105" i="3"/>
  <c r="C105" i="3"/>
  <c r="C104" i="3" s="1"/>
  <c r="D104" i="3"/>
  <c r="H103" i="3"/>
  <c r="G103" i="3"/>
  <c r="F102" i="3"/>
  <c r="E102" i="3"/>
  <c r="H102" i="3" s="1"/>
  <c r="D102" i="3"/>
  <c r="C102" i="3"/>
  <c r="H101" i="3"/>
  <c r="G101" i="3"/>
  <c r="H100" i="3"/>
  <c r="G100" i="3"/>
  <c r="H99" i="3"/>
  <c r="H98" i="3"/>
  <c r="H97" i="3"/>
  <c r="D97" i="3"/>
  <c r="C97" i="3"/>
  <c r="G95" i="3"/>
  <c r="F95" i="3"/>
  <c r="E95" i="3"/>
  <c r="H95" i="3" s="1"/>
  <c r="D95" i="3"/>
  <c r="C95" i="3"/>
  <c r="H94" i="3"/>
  <c r="G94" i="3"/>
  <c r="H93" i="3"/>
  <c r="G93" i="3"/>
  <c r="F92" i="3"/>
  <c r="E92" i="3"/>
  <c r="H92" i="3" s="1"/>
  <c r="D92" i="3"/>
  <c r="C92" i="3"/>
  <c r="H91" i="3"/>
  <c r="G91" i="3"/>
  <c r="H90" i="3"/>
  <c r="G90" i="3"/>
  <c r="F89" i="3"/>
  <c r="E89" i="3"/>
  <c r="H89" i="3" s="1"/>
  <c r="D89" i="3"/>
  <c r="C89" i="3"/>
  <c r="F87" i="3"/>
  <c r="E87" i="3"/>
  <c r="H87" i="3" s="1"/>
  <c r="D87" i="3"/>
  <c r="C87" i="3"/>
  <c r="G85" i="3"/>
  <c r="F85" i="3"/>
  <c r="E85" i="3"/>
  <c r="D85" i="3"/>
  <c r="C85" i="3"/>
  <c r="F83" i="3"/>
  <c r="E83" i="3"/>
  <c r="H83" i="3" s="1"/>
  <c r="D83" i="3"/>
  <c r="C83" i="3"/>
  <c r="G81" i="3"/>
  <c r="F81" i="3"/>
  <c r="E81" i="3"/>
  <c r="H81" i="3" s="1"/>
  <c r="D81" i="3"/>
  <c r="C81" i="3"/>
  <c r="F79" i="3"/>
  <c r="E79" i="3"/>
  <c r="H79" i="3" s="1"/>
  <c r="D79" i="3"/>
  <c r="C79" i="3"/>
  <c r="G77" i="3"/>
  <c r="F77" i="3"/>
  <c r="E77" i="3"/>
  <c r="H77" i="3" s="1"/>
  <c r="D77" i="3"/>
  <c r="C77" i="3"/>
  <c r="F75" i="3"/>
  <c r="E75" i="3"/>
  <c r="H75" i="3" s="1"/>
  <c r="D75" i="3"/>
  <c r="C75" i="3"/>
  <c r="G73" i="3"/>
  <c r="F73" i="3"/>
  <c r="E73" i="3"/>
  <c r="H73" i="3" s="1"/>
  <c r="D73" i="3"/>
  <c r="C73" i="3"/>
  <c r="F71" i="3"/>
  <c r="E71" i="3"/>
  <c r="H71" i="3" s="1"/>
  <c r="D71" i="3"/>
  <c r="C71" i="3"/>
  <c r="F69" i="3"/>
  <c r="E69" i="3"/>
  <c r="H69" i="3" s="1"/>
  <c r="D69" i="3"/>
  <c r="C69" i="3"/>
  <c r="F67" i="3"/>
  <c r="E67" i="3"/>
  <c r="H67" i="3" s="1"/>
  <c r="D67" i="3"/>
  <c r="C67" i="3"/>
  <c r="F65" i="3"/>
  <c r="E65" i="3"/>
  <c r="H65" i="3" s="1"/>
  <c r="D65" i="3"/>
  <c r="C65" i="3"/>
  <c r="C64" i="3" s="1"/>
  <c r="D64" i="3"/>
  <c r="H63" i="3"/>
  <c r="G63" i="3"/>
  <c r="H62" i="3"/>
  <c r="G62" i="3"/>
  <c r="F61" i="3"/>
  <c r="E61" i="3"/>
  <c r="E59" i="3" s="1"/>
  <c r="D61" i="3"/>
  <c r="C61" i="3"/>
  <c r="H60" i="3"/>
  <c r="G60" i="3"/>
  <c r="F59" i="3"/>
  <c r="C59" i="3"/>
  <c r="H58" i="3"/>
  <c r="G58" i="3"/>
  <c r="H57" i="3"/>
  <c r="G57" i="3"/>
  <c r="F56" i="3"/>
  <c r="E56" i="3"/>
  <c r="D56" i="3"/>
  <c r="C56" i="3"/>
  <c r="C55" i="3" s="1"/>
  <c r="F55" i="3"/>
  <c r="E55" i="3"/>
  <c r="D55" i="3"/>
  <c r="H54" i="3"/>
  <c r="H53" i="3"/>
  <c r="G53" i="3"/>
  <c r="H52" i="3"/>
  <c r="G52" i="3"/>
  <c r="F51" i="3"/>
  <c r="E51" i="3"/>
  <c r="G51" i="3" s="1"/>
  <c r="D51" i="3"/>
  <c r="D50" i="3" s="1"/>
  <c r="H50" i="3" s="1"/>
  <c r="C51" i="3"/>
  <c r="F50" i="3"/>
  <c r="E50" i="3"/>
  <c r="C50" i="3"/>
  <c r="H49" i="3"/>
  <c r="G49" i="3"/>
  <c r="H48" i="3"/>
  <c r="G48" i="3"/>
  <c r="F47" i="3"/>
  <c r="E47" i="3"/>
  <c r="G47" i="3" s="1"/>
  <c r="D47" i="3"/>
  <c r="H47" i="3" s="1"/>
  <c r="C47" i="3"/>
  <c r="H46" i="3"/>
  <c r="G46" i="3"/>
  <c r="H45" i="3"/>
  <c r="G45" i="3"/>
  <c r="G44" i="3"/>
  <c r="G43" i="3"/>
  <c r="F43" i="3"/>
  <c r="E43" i="3"/>
  <c r="D43" i="3"/>
  <c r="H43" i="3" s="1"/>
  <c r="H44" i="3" s="1"/>
  <c r="C43" i="3"/>
  <c r="H42" i="3"/>
  <c r="G42" i="3"/>
  <c r="G41" i="3"/>
  <c r="F41" i="3"/>
  <c r="E41" i="3"/>
  <c r="D41" i="3"/>
  <c r="H41" i="3" s="1"/>
  <c r="C41" i="3"/>
  <c r="H40" i="3"/>
  <c r="G40" i="3"/>
  <c r="F39" i="3"/>
  <c r="E39" i="3"/>
  <c r="G39" i="3" s="1"/>
  <c r="D39" i="3"/>
  <c r="H39" i="3" s="1"/>
  <c r="C39" i="3"/>
  <c r="C38" i="3"/>
  <c r="C37" i="3"/>
  <c r="H36" i="3"/>
  <c r="G36" i="3"/>
  <c r="H35" i="3"/>
  <c r="G35" i="3"/>
  <c r="H34" i="3"/>
  <c r="G34" i="3"/>
  <c r="F33" i="3"/>
  <c r="E33" i="3"/>
  <c r="G33" i="3" s="1"/>
  <c r="D33" i="3"/>
  <c r="D32" i="3" s="1"/>
  <c r="C33" i="3"/>
  <c r="F32" i="3"/>
  <c r="E32" i="3"/>
  <c r="C32" i="3"/>
  <c r="H31" i="3"/>
  <c r="G31" i="3"/>
  <c r="H30" i="3"/>
  <c r="G30" i="3"/>
  <c r="F29" i="3"/>
  <c r="E29" i="3"/>
  <c r="G29" i="3" s="1"/>
  <c r="D29" i="3"/>
  <c r="C29" i="3"/>
  <c r="H28" i="3"/>
  <c r="G28" i="3"/>
  <c r="H27" i="3"/>
  <c r="G27" i="3"/>
  <c r="H25" i="3"/>
  <c r="G25" i="3"/>
  <c r="H24" i="3"/>
  <c r="H23" i="3"/>
  <c r="G23" i="3"/>
  <c r="H22" i="3"/>
  <c r="G22" i="3"/>
  <c r="F21" i="3"/>
  <c r="F20" i="3" s="1"/>
  <c r="E21" i="3"/>
  <c r="H21" i="3" s="1"/>
  <c r="D21" i="3"/>
  <c r="C21" i="3"/>
  <c r="D20" i="3"/>
  <c r="C20" i="3"/>
  <c r="H19" i="3"/>
  <c r="G19" i="3"/>
  <c r="H18" i="3"/>
  <c r="G18" i="3"/>
  <c r="H17" i="3"/>
  <c r="G17" i="3"/>
  <c r="H16" i="3"/>
  <c r="G16" i="3"/>
  <c r="F15" i="3"/>
  <c r="F14" i="3" s="1"/>
  <c r="E15" i="3"/>
  <c r="H15" i="3" s="1"/>
  <c r="D15" i="3"/>
  <c r="C15" i="3"/>
  <c r="D14" i="3"/>
  <c r="C14" i="3"/>
  <c r="H13" i="3"/>
  <c r="G13" i="3"/>
  <c r="H12" i="3"/>
  <c r="G12" i="3"/>
  <c r="H11" i="3"/>
  <c r="G11" i="3"/>
  <c r="F10" i="3"/>
  <c r="F9" i="3" s="1"/>
  <c r="E10" i="3"/>
  <c r="H10" i="3" s="1"/>
  <c r="D10" i="3"/>
  <c r="C10" i="3"/>
  <c r="C9" i="3" s="1"/>
  <c r="D9" i="3"/>
  <c r="D8" i="4" l="1"/>
  <c r="D159" i="4" s="1"/>
  <c r="G97" i="4"/>
  <c r="H109" i="4"/>
  <c r="D105" i="4"/>
  <c r="D104" i="4" s="1"/>
  <c r="H59" i="4"/>
  <c r="H123" i="4"/>
  <c r="H20" i="4"/>
  <c r="F159" i="4"/>
  <c r="H38" i="4"/>
  <c r="G38" i="4"/>
  <c r="H64" i="4"/>
  <c r="G64" i="4"/>
  <c r="H32" i="4"/>
  <c r="G32" i="4"/>
  <c r="H9" i="4"/>
  <c r="G9" i="4"/>
  <c r="H105" i="4"/>
  <c r="G105" i="4"/>
  <c r="E104" i="4"/>
  <c r="H50" i="4"/>
  <c r="G50" i="4"/>
  <c r="C159" i="4"/>
  <c r="G144" i="3"/>
  <c r="G117" i="3"/>
  <c r="E109" i="3"/>
  <c r="H109" i="3" s="1"/>
  <c r="G69" i="3"/>
  <c r="G65" i="3"/>
  <c r="G61" i="3"/>
  <c r="E38" i="3"/>
  <c r="E37" i="3" s="1"/>
  <c r="H29" i="3"/>
  <c r="E9" i="3"/>
  <c r="H9" i="3" s="1"/>
  <c r="G10" i="3"/>
  <c r="F105" i="3"/>
  <c r="F104" i="3" s="1"/>
  <c r="E64" i="3"/>
  <c r="G89" i="3"/>
  <c r="H85" i="3"/>
  <c r="F64" i="3"/>
  <c r="F38" i="3"/>
  <c r="F37" i="3" s="1"/>
  <c r="H64" i="3"/>
  <c r="D59" i="3"/>
  <c r="G59" i="3" s="1"/>
  <c r="H61" i="3"/>
  <c r="H55" i="3"/>
  <c r="H146" i="3"/>
  <c r="G146" i="3"/>
  <c r="H32" i="3"/>
  <c r="F8" i="3"/>
  <c r="G50" i="3"/>
  <c r="C8" i="3"/>
  <c r="C159" i="3" s="1"/>
  <c r="H33" i="3"/>
  <c r="G32" i="3"/>
  <c r="H51" i="3"/>
  <c r="G9" i="3"/>
  <c r="E14" i="3"/>
  <c r="G15" i="3"/>
  <c r="E20" i="3"/>
  <c r="G21" i="3"/>
  <c r="D38" i="3"/>
  <c r="D37" i="3" s="1"/>
  <c r="G55" i="3"/>
  <c r="G64" i="3"/>
  <c r="G67" i="3"/>
  <c r="G71" i="3"/>
  <c r="G75" i="3"/>
  <c r="G79" i="3"/>
  <c r="G83" i="3"/>
  <c r="G87" i="3"/>
  <c r="G92" i="3"/>
  <c r="G97" i="3"/>
  <c r="G102" i="3"/>
  <c r="G106" i="3"/>
  <c r="E123" i="3"/>
  <c r="G124" i="3"/>
  <c r="E106" i="2"/>
  <c r="F106" i="2"/>
  <c r="D106" i="2"/>
  <c r="H108" i="2"/>
  <c r="G108" i="2"/>
  <c r="H104" i="4" l="1"/>
  <c r="G104" i="4"/>
  <c r="G37" i="4"/>
  <c r="H37" i="4"/>
  <c r="E8" i="4"/>
  <c r="E105" i="3"/>
  <c r="G105" i="3" s="1"/>
  <c r="G109" i="3"/>
  <c r="H37" i="3"/>
  <c r="F159" i="3"/>
  <c r="H59" i="3"/>
  <c r="H38" i="3"/>
  <c r="H14" i="3"/>
  <c r="G14" i="3"/>
  <c r="G38" i="3"/>
  <c r="G123" i="3"/>
  <c r="H123" i="3"/>
  <c r="G20" i="3"/>
  <c r="H20" i="3"/>
  <c r="E8" i="3"/>
  <c r="D8" i="3"/>
  <c r="D159" i="3" s="1"/>
  <c r="G37" i="3"/>
  <c r="C157" i="2"/>
  <c r="H157" i="2" s="1"/>
  <c r="C151" i="2"/>
  <c r="C149" i="2"/>
  <c r="C146" i="2" s="1"/>
  <c r="C144" i="2"/>
  <c r="C124" i="2"/>
  <c r="C123" i="2" s="1"/>
  <c r="C117" i="2"/>
  <c r="C109" i="2"/>
  <c r="C106" i="2"/>
  <c r="C102" i="2"/>
  <c r="C97" i="2"/>
  <c r="C95" i="2"/>
  <c r="C92" i="2"/>
  <c r="C89" i="2"/>
  <c r="C87" i="2"/>
  <c r="C85" i="2"/>
  <c r="C64" i="2" s="1"/>
  <c r="C83" i="2"/>
  <c r="C81" i="2"/>
  <c r="C79" i="2"/>
  <c r="C77" i="2"/>
  <c r="C75" i="2"/>
  <c r="C73" i="2"/>
  <c r="C71" i="2"/>
  <c r="C69" i="2"/>
  <c r="C67" i="2"/>
  <c r="C65" i="2"/>
  <c r="C61" i="2"/>
  <c r="C59" i="2"/>
  <c r="C56" i="2"/>
  <c r="C55" i="2"/>
  <c r="C51" i="2"/>
  <c r="C50" i="2"/>
  <c r="C47" i="2"/>
  <c r="C43" i="2"/>
  <c r="C38" i="2" s="1"/>
  <c r="C37" i="2" s="1"/>
  <c r="C41" i="2"/>
  <c r="C39" i="2"/>
  <c r="C33" i="2"/>
  <c r="C32" i="2"/>
  <c r="C29" i="2"/>
  <c r="C21" i="2"/>
  <c r="C20" i="2" s="1"/>
  <c r="C15" i="2"/>
  <c r="C14" i="2"/>
  <c r="C10" i="2"/>
  <c r="C9" i="2" s="1"/>
  <c r="F157" i="2"/>
  <c r="E157" i="2"/>
  <c r="D157" i="2"/>
  <c r="H156" i="2"/>
  <c r="H155" i="2"/>
  <c r="F154" i="2"/>
  <c r="E154" i="2"/>
  <c r="H154" i="2" s="1"/>
  <c r="H153" i="2"/>
  <c r="H151" i="2" s="1"/>
  <c r="H152" i="2"/>
  <c r="G151" i="2"/>
  <c r="F151" i="2"/>
  <c r="E151" i="2"/>
  <c r="D151" i="2"/>
  <c r="H150" i="2"/>
  <c r="H149" i="2" s="1"/>
  <c r="G149" i="2"/>
  <c r="F149" i="2"/>
  <c r="E149" i="2"/>
  <c r="E146" i="2" s="1"/>
  <c r="D149" i="2"/>
  <c r="H148" i="2"/>
  <c r="H147" i="2"/>
  <c r="G147" i="2"/>
  <c r="F146" i="2"/>
  <c r="D146" i="2"/>
  <c r="D105" i="2" s="1"/>
  <c r="D104" i="2" s="1"/>
  <c r="H145" i="2"/>
  <c r="G145" i="2"/>
  <c r="F144" i="2"/>
  <c r="E144" i="2"/>
  <c r="D144" i="2"/>
  <c r="H144" i="2" s="1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8" i="2"/>
  <c r="G128" i="2"/>
  <c r="H127" i="2"/>
  <c r="G127" i="2"/>
  <c r="H126" i="2"/>
  <c r="G126" i="2"/>
  <c r="H125" i="2"/>
  <c r="G125" i="2"/>
  <c r="F124" i="2"/>
  <c r="E124" i="2"/>
  <c r="H124" i="2" s="1"/>
  <c r="D124" i="2"/>
  <c r="D123" i="2"/>
  <c r="H122" i="2"/>
  <c r="G122" i="2"/>
  <c r="H121" i="2"/>
  <c r="G121" i="2"/>
  <c r="H120" i="2"/>
  <c r="G120" i="2"/>
  <c r="H119" i="2"/>
  <c r="G119" i="2"/>
  <c r="H118" i="2"/>
  <c r="G118" i="2"/>
  <c r="F117" i="2"/>
  <c r="F109" i="2" s="1"/>
  <c r="E117" i="2"/>
  <c r="H117" i="2" s="1"/>
  <c r="D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E109" i="2"/>
  <c r="H109" i="2" s="1"/>
  <c r="D109" i="2"/>
  <c r="H107" i="2"/>
  <c r="G107" i="2"/>
  <c r="G106" i="2"/>
  <c r="H106" i="2"/>
  <c r="H103" i="2"/>
  <c r="G103" i="2"/>
  <c r="G102" i="2"/>
  <c r="F102" i="2"/>
  <c r="E102" i="2"/>
  <c r="H102" i="2" s="1"/>
  <c r="D102" i="2"/>
  <c r="H101" i="2"/>
  <c r="G101" i="2"/>
  <c r="H100" i="2"/>
  <c r="G100" i="2"/>
  <c r="H99" i="2"/>
  <c r="H98" i="2"/>
  <c r="F97" i="2"/>
  <c r="E97" i="2"/>
  <c r="H97" i="2" s="1"/>
  <c r="D97" i="2"/>
  <c r="F95" i="2"/>
  <c r="E95" i="2"/>
  <c r="H95" i="2" s="1"/>
  <c r="D95" i="2"/>
  <c r="H94" i="2"/>
  <c r="G94" i="2"/>
  <c r="H93" i="2"/>
  <c r="G93" i="2"/>
  <c r="G92" i="2"/>
  <c r="F92" i="2"/>
  <c r="E92" i="2"/>
  <c r="H92" i="2" s="1"/>
  <c r="D92" i="2"/>
  <c r="H91" i="2"/>
  <c r="G91" i="2"/>
  <c r="H90" i="2"/>
  <c r="G90" i="2"/>
  <c r="F89" i="2"/>
  <c r="E89" i="2"/>
  <c r="D89" i="2"/>
  <c r="F87" i="2"/>
  <c r="E87" i="2"/>
  <c r="D87" i="2"/>
  <c r="G85" i="2"/>
  <c r="F85" i="2"/>
  <c r="E85" i="2"/>
  <c r="D85" i="2"/>
  <c r="F83" i="2"/>
  <c r="E83" i="2"/>
  <c r="D83" i="2"/>
  <c r="G83" i="2" s="1"/>
  <c r="F81" i="2"/>
  <c r="E81" i="2"/>
  <c r="G81" i="2" s="1"/>
  <c r="D81" i="2"/>
  <c r="H81" i="2" s="1"/>
  <c r="F79" i="2"/>
  <c r="E79" i="2"/>
  <c r="G79" i="2" s="1"/>
  <c r="D79" i="2"/>
  <c r="H79" i="2" s="1"/>
  <c r="F77" i="2"/>
  <c r="E77" i="2"/>
  <c r="H77" i="2" s="1"/>
  <c r="D77" i="2"/>
  <c r="G75" i="2"/>
  <c r="F75" i="2"/>
  <c r="E75" i="2"/>
  <c r="H75" i="2" s="1"/>
  <c r="D75" i="2"/>
  <c r="F73" i="2"/>
  <c r="E73" i="2"/>
  <c r="H73" i="2" s="1"/>
  <c r="D73" i="2"/>
  <c r="G71" i="2"/>
  <c r="F71" i="2"/>
  <c r="E71" i="2"/>
  <c r="H71" i="2" s="1"/>
  <c r="D71" i="2"/>
  <c r="F69" i="2"/>
  <c r="E69" i="2"/>
  <c r="H69" i="2" s="1"/>
  <c r="D69" i="2"/>
  <c r="F67" i="2"/>
  <c r="E67" i="2"/>
  <c r="H67" i="2" s="1"/>
  <c r="D67" i="2"/>
  <c r="F65" i="2"/>
  <c r="E65" i="2"/>
  <c r="H65" i="2" s="1"/>
  <c r="D65" i="2"/>
  <c r="H63" i="2"/>
  <c r="G63" i="2"/>
  <c r="H62" i="2"/>
  <c r="G62" i="2"/>
  <c r="F61" i="2"/>
  <c r="E61" i="2"/>
  <c r="H61" i="2" s="1"/>
  <c r="D61" i="2"/>
  <c r="H60" i="2"/>
  <c r="G60" i="2"/>
  <c r="F59" i="2"/>
  <c r="D59" i="2"/>
  <c r="H58" i="2"/>
  <c r="G58" i="2"/>
  <c r="H57" i="2"/>
  <c r="G57" i="2"/>
  <c r="F56" i="2"/>
  <c r="E56" i="2"/>
  <c r="E55" i="2" s="1"/>
  <c r="D56" i="2"/>
  <c r="D55" i="2" s="1"/>
  <c r="F55" i="2"/>
  <c r="H54" i="2"/>
  <c r="H53" i="2"/>
  <c r="G53" i="2"/>
  <c r="H52" i="2"/>
  <c r="G52" i="2"/>
  <c r="F51" i="2"/>
  <c r="F50" i="2" s="1"/>
  <c r="E51" i="2"/>
  <c r="H51" i="2" s="1"/>
  <c r="D51" i="2"/>
  <c r="D50" i="2"/>
  <c r="H49" i="2"/>
  <c r="G49" i="2"/>
  <c r="H48" i="2"/>
  <c r="G48" i="2"/>
  <c r="F47" i="2"/>
  <c r="E47" i="2"/>
  <c r="H47" i="2" s="1"/>
  <c r="D47" i="2"/>
  <c r="H46" i="2"/>
  <c r="G46" i="2"/>
  <c r="H45" i="2"/>
  <c r="G45" i="2"/>
  <c r="G44" i="2"/>
  <c r="G43" i="2" s="1"/>
  <c r="F43" i="2"/>
  <c r="E43" i="2"/>
  <c r="H43" i="2" s="1"/>
  <c r="H44" i="2" s="1"/>
  <c r="D43" i="2"/>
  <c r="H42" i="2"/>
  <c r="G42" i="2"/>
  <c r="G41" i="2" s="1"/>
  <c r="F41" i="2"/>
  <c r="E41" i="2"/>
  <c r="D41" i="2"/>
  <c r="D38" i="2" s="1"/>
  <c r="D37" i="2" s="1"/>
  <c r="H40" i="2"/>
  <c r="G40" i="2"/>
  <c r="F39" i="2"/>
  <c r="E39" i="2"/>
  <c r="H39" i="2" s="1"/>
  <c r="D39" i="2"/>
  <c r="H36" i="2"/>
  <c r="G36" i="2"/>
  <c r="H35" i="2"/>
  <c r="G35" i="2"/>
  <c r="H34" i="2"/>
  <c r="G34" i="2"/>
  <c r="F33" i="2"/>
  <c r="F32" i="2" s="1"/>
  <c r="E33" i="2"/>
  <c r="H33" i="2" s="1"/>
  <c r="D33" i="2"/>
  <c r="D32" i="2"/>
  <c r="H31" i="2"/>
  <c r="G31" i="2"/>
  <c r="H30" i="2"/>
  <c r="G30" i="2"/>
  <c r="F29" i="2"/>
  <c r="E29" i="2"/>
  <c r="H29" i="2" s="1"/>
  <c r="D29" i="2"/>
  <c r="H28" i="2"/>
  <c r="G28" i="2"/>
  <c r="H27" i="2"/>
  <c r="G27" i="2"/>
  <c r="H25" i="2"/>
  <c r="G25" i="2"/>
  <c r="H24" i="2"/>
  <c r="H23" i="2"/>
  <c r="G23" i="2"/>
  <c r="H22" i="2"/>
  <c r="G22" i="2"/>
  <c r="F21" i="2"/>
  <c r="F20" i="2" s="1"/>
  <c r="E21" i="2"/>
  <c r="G21" i="2" s="1"/>
  <c r="D21" i="2"/>
  <c r="H21" i="2" s="1"/>
  <c r="D20" i="2"/>
  <c r="H19" i="2"/>
  <c r="G19" i="2"/>
  <c r="H18" i="2"/>
  <c r="G18" i="2"/>
  <c r="H17" i="2"/>
  <c r="G17" i="2"/>
  <c r="H16" i="2"/>
  <c r="G16" i="2"/>
  <c r="F15" i="2"/>
  <c r="F14" i="2" s="1"/>
  <c r="E15" i="2"/>
  <c r="H15" i="2" s="1"/>
  <c r="D15" i="2"/>
  <c r="D14" i="2"/>
  <c r="H13" i="2"/>
  <c r="G13" i="2"/>
  <c r="H12" i="2"/>
  <c r="G12" i="2"/>
  <c r="H11" i="2"/>
  <c r="G11" i="2"/>
  <c r="F10" i="2"/>
  <c r="F9" i="2" s="1"/>
  <c r="E10" i="2"/>
  <c r="G10" i="2" s="1"/>
  <c r="D10" i="2"/>
  <c r="D9" i="2" s="1"/>
  <c r="H8" i="4" l="1"/>
  <c r="E159" i="4"/>
  <c r="G8" i="4"/>
  <c r="H105" i="3"/>
  <c r="E104" i="3"/>
  <c r="E159" i="3" s="1"/>
  <c r="H8" i="3"/>
  <c r="G8" i="3"/>
  <c r="G87" i="2"/>
  <c r="E64" i="2"/>
  <c r="H87" i="2"/>
  <c r="G97" i="2"/>
  <c r="H89" i="2"/>
  <c r="C8" i="2"/>
  <c r="H85" i="2"/>
  <c r="G67" i="2"/>
  <c r="E14" i="2"/>
  <c r="G14" i="2" s="1"/>
  <c r="G15" i="2"/>
  <c r="H41" i="2"/>
  <c r="F123" i="2"/>
  <c r="F105" i="2"/>
  <c r="F104" i="2" s="1"/>
  <c r="F64" i="2"/>
  <c r="F8" i="2" s="1"/>
  <c r="F38" i="2"/>
  <c r="F37" i="2" s="1"/>
  <c r="E20" i="2"/>
  <c r="G20" i="2" s="1"/>
  <c r="G117" i="2"/>
  <c r="G109" i="2"/>
  <c r="C105" i="2"/>
  <c r="C104" i="2" s="1"/>
  <c r="H55" i="2"/>
  <c r="G55" i="2"/>
  <c r="H146" i="2"/>
  <c r="G146" i="2"/>
  <c r="H10" i="2"/>
  <c r="H83" i="2"/>
  <c r="G144" i="2"/>
  <c r="E59" i="2"/>
  <c r="D64" i="2"/>
  <c r="D8" i="2" s="1"/>
  <c r="D159" i="2" s="1"/>
  <c r="G29" i="2"/>
  <c r="E32" i="2"/>
  <c r="G33" i="2"/>
  <c r="E38" i="2"/>
  <c r="G39" i="2"/>
  <c r="G47" i="2"/>
  <c r="E50" i="2"/>
  <c r="G51" i="2"/>
  <c r="G61" i="2"/>
  <c r="G65" i="2"/>
  <c r="G69" i="2"/>
  <c r="G73" i="2"/>
  <c r="G77" i="2"/>
  <c r="G89" i="2"/>
  <c r="G95" i="2"/>
  <c r="E123" i="2"/>
  <c r="G124" i="2"/>
  <c r="E9" i="2"/>
  <c r="E38" i="1"/>
  <c r="H159" i="4" l="1"/>
  <c r="G159" i="4"/>
  <c r="G104" i="3"/>
  <c r="H104" i="3"/>
  <c r="H159" i="3"/>
  <c r="G159" i="3"/>
  <c r="C159" i="2"/>
  <c r="H14" i="2"/>
  <c r="F159" i="2"/>
  <c r="H20" i="2"/>
  <c r="H38" i="2"/>
  <c r="G38" i="2"/>
  <c r="E37" i="2"/>
  <c r="H64" i="2"/>
  <c r="G64" i="2"/>
  <c r="H123" i="2"/>
  <c r="G123" i="2"/>
  <c r="E105" i="2"/>
  <c r="G9" i="2"/>
  <c r="H9" i="2"/>
  <c r="E8" i="2"/>
  <c r="H50" i="2"/>
  <c r="G50" i="2"/>
  <c r="G59" i="2"/>
  <c r="H59" i="2"/>
  <c r="H32" i="2"/>
  <c r="G32" i="2"/>
  <c r="E79" i="1"/>
  <c r="H79" i="1" s="1"/>
  <c r="F79" i="1"/>
  <c r="D79" i="1"/>
  <c r="E59" i="1"/>
  <c r="F59" i="1"/>
  <c r="D59" i="1"/>
  <c r="H61" i="1"/>
  <c r="G61" i="1"/>
  <c r="E61" i="1"/>
  <c r="F61" i="1"/>
  <c r="D61" i="1"/>
  <c r="H105" i="2" l="1"/>
  <c r="G105" i="2"/>
  <c r="E104" i="2"/>
  <c r="G8" i="2"/>
  <c r="H8" i="2"/>
  <c r="H37" i="2"/>
  <c r="G37" i="2"/>
  <c r="G79" i="1"/>
  <c r="H104" i="2" l="1"/>
  <c r="G104" i="2"/>
  <c r="E159" i="2"/>
  <c r="F104" i="1"/>
  <c r="F123" i="1"/>
  <c r="H159" i="2" l="1"/>
  <c r="G159" i="2"/>
  <c r="H114" i="1"/>
  <c r="H115" i="1"/>
  <c r="G114" i="1"/>
  <c r="G115" i="1"/>
  <c r="H120" i="1"/>
  <c r="H121" i="1"/>
  <c r="G120" i="1"/>
  <c r="G121" i="1"/>
  <c r="E116" i="1"/>
  <c r="F116" i="1"/>
  <c r="D116" i="1"/>
  <c r="D102" i="1" l="1"/>
  <c r="E106" i="1"/>
  <c r="F106" i="1"/>
  <c r="D106" i="1"/>
  <c r="F89" i="1" l="1"/>
  <c r="F87" i="1"/>
  <c r="F85" i="1"/>
  <c r="E83" i="1"/>
  <c r="F83" i="1"/>
  <c r="D83" i="1"/>
  <c r="G90" i="1"/>
  <c r="G91" i="1"/>
  <c r="G93" i="1"/>
  <c r="G94" i="1"/>
  <c r="E67" i="1" l="1"/>
  <c r="F67" i="1"/>
  <c r="D67" i="1"/>
  <c r="E65" i="1" l="1"/>
  <c r="F65" i="1"/>
  <c r="D65" i="1"/>
  <c r="E51" i="1"/>
  <c r="F51" i="1"/>
  <c r="D51" i="1"/>
  <c r="F156" i="1" l="1"/>
  <c r="E156" i="1"/>
  <c r="D156" i="1"/>
  <c r="C156" i="1"/>
  <c r="H155" i="1"/>
  <c r="H154" i="1"/>
  <c r="F153" i="1"/>
  <c r="E153" i="1"/>
  <c r="H153" i="1" s="1"/>
  <c r="H152" i="1"/>
  <c r="H151" i="1"/>
  <c r="G150" i="1"/>
  <c r="F150" i="1"/>
  <c r="E150" i="1"/>
  <c r="D150" i="1"/>
  <c r="C150" i="1"/>
  <c r="H149" i="1"/>
  <c r="H148" i="1" s="1"/>
  <c r="G148" i="1"/>
  <c r="F148" i="1"/>
  <c r="E148" i="1"/>
  <c r="E145" i="1" s="1"/>
  <c r="D148" i="1"/>
  <c r="D145" i="1" s="1"/>
  <c r="C148" i="1"/>
  <c r="H147" i="1"/>
  <c r="H146" i="1"/>
  <c r="G146" i="1"/>
  <c r="F145" i="1"/>
  <c r="C145" i="1"/>
  <c r="H144" i="1"/>
  <c r="G144" i="1"/>
  <c r="F143" i="1"/>
  <c r="E143" i="1"/>
  <c r="D143" i="1"/>
  <c r="C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2" i="1"/>
  <c r="G132" i="1"/>
  <c r="H133" i="1"/>
  <c r="G133" i="1"/>
  <c r="H129" i="1"/>
  <c r="G129" i="1"/>
  <c r="H131" i="1"/>
  <c r="G131" i="1"/>
  <c r="H130" i="1"/>
  <c r="G130" i="1"/>
  <c r="H127" i="1"/>
  <c r="G127" i="1"/>
  <c r="H126" i="1"/>
  <c r="G126" i="1"/>
  <c r="H125" i="1"/>
  <c r="G125" i="1"/>
  <c r="H124" i="1"/>
  <c r="G124" i="1"/>
  <c r="F122" i="1"/>
  <c r="E123" i="1"/>
  <c r="D123" i="1"/>
  <c r="C123" i="1"/>
  <c r="H119" i="1"/>
  <c r="G119" i="1"/>
  <c r="H118" i="1"/>
  <c r="G118" i="1"/>
  <c r="H117" i="1"/>
  <c r="G117" i="1"/>
  <c r="F108" i="1"/>
  <c r="E108" i="1"/>
  <c r="D108" i="1"/>
  <c r="C116" i="1"/>
  <c r="C108" i="1" s="1"/>
  <c r="H113" i="1"/>
  <c r="G113" i="1"/>
  <c r="H112" i="1"/>
  <c r="G112" i="1"/>
  <c r="H111" i="1"/>
  <c r="G111" i="1"/>
  <c r="H110" i="1"/>
  <c r="G110" i="1"/>
  <c r="H109" i="1"/>
  <c r="G109" i="1"/>
  <c r="H107" i="1"/>
  <c r="G107" i="1"/>
  <c r="C106" i="1"/>
  <c r="H103" i="1"/>
  <c r="G103" i="1"/>
  <c r="F102" i="1"/>
  <c r="E102" i="1"/>
  <c r="E97" i="1" s="1"/>
  <c r="C102" i="1"/>
  <c r="C97" i="1" s="1"/>
  <c r="H101" i="1"/>
  <c r="G101" i="1"/>
  <c r="H100" i="1"/>
  <c r="G100" i="1"/>
  <c r="H99" i="1"/>
  <c r="H98" i="1"/>
  <c r="F97" i="1"/>
  <c r="F95" i="1"/>
  <c r="E95" i="1"/>
  <c r="D95" i="1"/>
  <c r="C95" i="1"/>
  <c r="H94" i="1"/>
  <c r="H93" i="1"/>
  <c r="F92" i="1"/>
  <c r="E92" i="1"/>
  <c r="D92" i="1"/>
  <c r="C92" i="1"/>
  <c r="H91" i="1"/>
  <c r="H90" i="1"/>
  <c r="E89" i="1"/>
  <c r="D89" i="1"/>
  <c r="E87" i="1"/>
  <c r="D87" i="1"/>
  <c r="E85" i="1"/>
  <c r="D85" i="1"/>
  <c r="C83" i="1"/>
  <c r="F81" i="1"/>
  <c r="E81" i="1"/>
  <c r="D81" i="1"/>
  <c r="C81" i="1"/>
  <c r="F77" i="1"/>
  <c r="E77" i="1"/>
  <c r="D77" i="1"/>
  <c r="C77" i="1"/>
  <c r="F75" i="1"/>
  <c r="E75" i="1"/>
  <c r="D75" i="1"/>
  <c r="C75" i="1"/>
  <c r="F73" i="1"/>
  <c r="E73" i="1"/>
  <c r="D73" i="1"/>
  <c r="C73" i="1"/>
  <c r="F71" i="1"/>
  <c r="E71" i="1"/>
  <c r="D71" i="1"/>
  <c r="C71" i="1"/>
  <c r="F69" i="1"/>
  <c r="E69" i="1"/>
  <c r="D69" i="1"/>
  <c r="C69" i="1"/>
  <c r="H67" i="1"/>
  <c r="C67" i="1"/>
  <c r="C65" i="1"/>
  <c r="H63" i="1"/>
  <c r="G63" i="1"/>
  <c r="H62" i="1"/>
  <c r="G62" i="1"/>
  <c r="H60" i="1"/>
  <c r="G60" i="1"/>
  <c r="C59" i="1"/>
  <c r="H58" i="1"/>
  <c r="G58" i="1"/>
  <c r="H57" i="1"/>
  <c r="G57" i="1"/>
  <c r="F56" i="1"/>
  <c r="F55" i="1" s="1"/>
  <c r="E56" i="1"/>
  <c r="E55" i="1" s="1"/>
  <c r="D56" i="1"/>
  <c r="D55" i="1" s="1"/>
  <c r="C56" i="1"/>
  <c r="C55" i="1" s="1"/>
  <c r="H54" i="1"/>
  <c r="H53" i="1"/>
  <c r="G53" i="1"/>
  <c r="H52" i="1"/>
  <c r="G52" i="1"/>
  <c r="D50" i="1"/>
  <c r="C51" i="1"/>
  <c r="C50" i="1" s="1"/>
  <c r="F50" i="1"/>
  <c r="H49" i="1"/>
  <c r="G49" i="1"/>
  <c r="H48" i="1"/>
  <c r="G48" i="1"/>
  <c r="F47" i="1"/>
  <c r="E47" i="1"/>
  <c r="E37" i="1" s="1"/>
  <c r="D47" i="1"/>
  <c r="C47" i="1"/>
  <c r="H46" i="1"/>
  <c r="G46" i="1"/>
  <c r="H45" i="1"/>
  <c r="G45" i="1"/>
  <c r="G44" i="1"/>
  <c r="G43" i="1" s="1"/>
  <c r="F43" i="1"/>
  <c r="E43" i="1"/>
  <c r="D43" i="1"/>
  <c r="C43" i="1"/>
  <c r="H42" i="1"/>
  <c r="G42" i="1"/>
  <c r="G41" i="1" s="1"/>
  <c r="F41" i="1"/>
  <c r="E41" i="1"/>
  <c r="D41" i="1"/>
  <c r="C41" i="1"/>
  <c r="H40" i="1"/>
  <c r="G40" i="1"/>
  <c r="F39" i="1"/>
  <c r="E39" i="1"/>
  <c r="D39" i="1"/>
  <c r="C39" i="1"/>
  <c r="H36" i="1"/>
  <c r="G36" i="1"/>
  <c r="H35" i="1"/>
  <c r="G35" i="1"/>
  <c r="H34" i="1"/>
  <c r="G34" i="1"/>
  <c r="F33" i="1"/>
  <c r="F32" i="1" s="1"/>
  <c r="E33" i="1"/>
  <c r="E32" i="1" s="1"/>
  <c r="D33" i="1"/>
  <c r="D32" i="1" s="1"/>
  <c r="C33" i="1"/>
  <c r="C32" i="1" s="1"/>
  <c r="H31" i="1"/>
  <c r="G31" i="1"/>
  <c r="H30" i="1"/>
  <c r="G30" i="1"/>
  <c r="F29" i="1"/>
  <c r="E29" i="1"/>
  <c r="D29" i="1"/>
  <c r="C29" i="1"/>
  <c r="H28" i="1"/>
  <c r="G28" i="1"/>
  <c r="H27" i="1"/>
  <c r="G27" i="1"/>
  <c r="H25" i="1"/>
  <c r="G25" i="1"/>
  <c r="H24" i="1"/>
  <c r="H23" i="1"/>
  <c r="G23" i="1"/>
  <c r="H22" i="1"/>
  <c r="G22" i="1"/>
  <c r="F21" i="1"/>
  <c r="F20" i="1" s="1"/>
  <c r="E21" i="1"/>
  <c r="D21" i="1"/>
  <c r="D20" i="1" s="1"/>
  <c r="C21" i="1"/>
  <c r="C20" i="1" s="1"/>
  <c r="H19" i="1"/>
  <c r="G19" i="1"/>
  <c r="H18" i="1"/>
  <c r="G18" i="1"/>
  <c r="H17" i="1"/>
  <c r="G17" i="1"/>
  <c r="H16" i="1"/>
  <c r="G16" i="1"/>
  <c r="F15" i="1"/>
  <c r="F14" i="1" s="1"/>
  <c r="E15" i="1"/>
  <c r="D15" i="1"/>
  <c r="C15" i="1"/>
  <c r="C14" i="1" s="1"/>
  <c r="H13" i="1"/>
  <c r="G13" i="1"/>
  <c r="H12" i="1"/>
  <c r="G12" i="1"/>
  <c r="H11" i="1"/>
  <c r="G11" i="1"/>
  <c r="F10" i="1"/>
  <c r="F9" i="1" s="1"/>
  <c r="E10" i="1"/>
  <c r="E9" i="1" s="1"/>
  <c r="D10" i="1"/>
  <c r="D9" i="1" s="1"/>
  <c r="C10" i="1"/>
  <c r="C9" i="1" s="1"/>
  <c r="E64" i="1" l="1"/>
  <c r="D64" i="1"/>
  <c r="H150" i="1"/>
  <c r="F64" i="1"/>
  <c r="G85" i="1"/>
  <c r="G87" i="1"/>
  <c r="H95" i="1"/>
  <c r="H85" i="1"/>
  <c r="G92" i="1"/>
  <c r="H39" i="1"/>
  <c r="H43" i="1"/>
  <c r="H44" i="1" s="1"/>
  <c r="G89" i="1"/>
  <c r="G77" i="1"/>
  <c r="H77" i="1"/>
  <c r="H81" i="1"/>
  <c r="G81" i="1"/>
  <c r="G83" i="1"/>
  <c r="H83" i="1"/>
  <c r="H41" i="1"/>
  <c r="H87" i="1"/>
  <c r="H89" i="1"/>
  <c r="H92" i="1"/>
  <c r="G123" i="1"/>
  <c r="G143" i="1"/>
  <c r="H65" i="1"/>
  <c r="G47" i="1"/>
  <c r="G116" i="1"/>
  <c r="G15" i="1"/>
  <c r="G21" i="1"/>
  <c r="G59" i="1"/>
  <c r="H156" i="1"/>
  <c r="H55" i="1"/>
  <c r="H59" i="1"/>
  <c r="G67" i="1"/>
  <c r="G69" i="1"/>
  <c r="G73" i="1"/>
  <c r="G95" i="1"/>
  <c r="H102" i="1"/>
  <c r="H123" i="1"/>
  <c r="H145" i="1"/>
  <c r="H15" i="1"/>
  <c r="H29" i="1"/>
  <c r="G71" i="1"/>
  <c r="G75" i="1"/>
  <c r="H116" i="1"/>
  <c r="E122" i="1"/>
  <c r="E105" i="1" s="1"/>
  <c r="E104" i="1" s="1"/>
  <c r="E20" i="1"/>
  <c r="G20" i="1" s="1"/>
  <c r="E14" i="1"/>
  <c r="F38" i="1"/>
  <c r="F37" i="1" s="1"/>
  <c r="G106" i="1"/>
  <c r="G145" i="1"/>
  <c r="G51" i="1"/>
  <c r="G65" i="1"/>
  <c r="H69" i="1"/>
  <c r="H73" i="1"/>
  <c r="D97" i="1"/>
  <c r="H97" i="1" s="1"/>
  <c r="H106" i="1"/>
  <c r="G108" i="1"/>
  <c r="D122" i="1"/>
  <c r="H143" i="1"/>
  <c r="G55" i="1"/>
  <c r="G39" i="1"/>
  <c r="H47" i="1"/>
  <c r="H71" i="1"/>
  <c r="H75" i="1"/>
  <c r="G102" i="1"/>
  <c r="C122" i="1"/>
  <c r="C105" i="1" s="1"/>
  <c r="C104" i="1" s="1"/>
  <c r="C64" i="1"/>
  <c r="C38" i="1"/>
  <c r="C37" i="1" s="1"/>
  <c r="H32" i="1"/>
  <c r="G32" i="1"/>
  <c r="F105" i="1"/>
  <c r="H9" i="1"/>
  <c r="G9" i="1"/>
  <c r="H21" i="1"/>
  <c r="G10" i="1"/>
  <c r="G29" i="1"/>
  <c r="G33" i="1"/>
  <c r="D38" i="1"/>
  <c r="D37" i="1" s="1"/>
  <c r="H10" i="1"/>
  <c r="D14" i="1"/>
  <c r="H33" i="1"/>
  <c r="E50" i="1"/>
  <c r="H51" i="1"/>
  <c r="G14" i="1" l="1"/>
  <c r="F8" i="1"/>
  <c r="F158" i="1" s="1"/>
  <c r="H122" i="1"/>
  <c r="H20" i="1"/>
  <c r="G122" i="1"/>
  <c r="C8" i="1"/>
  <c r="C158" i="1" s="1"/>
  <c r="H14" i="1"/>
  <c r="D8" i="1"/>
  <c r="H108" i="1"/>
  <c r="D105" i="1"/>
  <c r="G97" i="1"/>
  <c r="H64" i="1"/>
  <c r="G64" i="1"/>
  <c r="H50" i="1"/>
  <c r="G50" i="1"/>
  <c r="H38" i="1"/>
  <c r="G38" i="1"/>
  <c r="E8" i="1"/>
  <c r="D104" i="1" l="1"/>
  <c r="D158" i="1" s="1"/>
  <c r="G105" i="1"/>
  <c r="H105" i="1"/>
  <c r="G8" i="1"/>
  <c r="E158" i="1"/>
  <c r="H8" i="1"/>
  <c r="H37" i="1"/>
  <c r="G37" i="1"/>
  <c r="H104" i="1" l="1"/>
  <c r="G104" i="1"/>
  <c r="H158" i="1"/>
  <c r="G158" i="1"/>
</calcChain>
</file>

<file path=xl/sharedStrings.xml><?xml version="1.0" encoding="utf-8"?>
<sst xmlns="http://schemas.openxmlformats.org/spreadsheetml/2006/main" count="1282" uniqueCount="317">
  <si>
    <t>СПРАВКА ОБ ИСПОЛНЕНИИ КОНСОЛИДИРОВАННОГО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</si>
  <si>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</si>
  <si>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</si>
  <si>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</si>
  <si>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</si>
  <si>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 xml:space="preserve"> Первоначальный план годовой</t>
  </si>
  <si>
    <t>Отклонение</t>
  </si>
  <si>
    <t>в %</t>
  </si>
  <si>
    <t>в сумме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</si>
  <si>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</si>
  <si>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</si>
  <si>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</si>
  <si>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</si>
  <si>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</si>
  <si>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ст.228 НК РФ</t>
  </si>
  <si>
    <t xml:space="preserve">Налоги на товары (работы, услуги) реализуемые на территории РФ </t>
  </si>
  <si>
    <t>Акцизы по подакцизным товарам производимые на территории РФ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</si>
  <si>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</si>
  <si>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</si>
  <si>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</si>
  <si>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</si>
  <si>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</si>
  <si>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</si>
  <si>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плательщиков, выбравших в качестве объекта налогообложения доходы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</si>
  <si>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</si>
  <si>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налог, зачисляемый в бюджеты субъектов Российской Федерации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</si>
  <si>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</si>
  <si>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</si>
  <si>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</si>
  <si>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</si>
  <si>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</si>
  <si>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</si>
  <si>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</si>
  <si>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</t>
  </si>
  <si>
    <t>Гос. пошлина по делам рассматриваемых. в судах общей юрисдикции</t>
  </si>
  <si>
    <t>Гос. пошлина за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</si>
  <si>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</si>
  <si>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</si>
  <si>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</si>
  <si>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 государственная собственность на которые разграничена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</si>
  <si>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</si>
  <si>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</si>
  <si>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</t>
  </si>
  <si>
    <t>Плата по соглашениям об установлении сервитута, в отношении земельных участков, находящихся в муниципальной собственности</t>
  </si>
  <si>
    <t>Прочие поступления от использования имущества</t>
  </si>
  <si>
    <t>Прочие доходы от использования имущества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</si>
  <si>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</si>
  <si>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Платежи при пользовании природными ресурсами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</si>
  <si>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</si>
  <si>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</si>
  <si>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</si>
  <si>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</si>
  <si>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 xml:space="preserve">Доходы от оказания платных услуг и компенсации затрат государства 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</si>
  <si>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</si>
  <si>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</si>
  <si>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Прочие доходы от компенсации затрат бюджетов сельских поселений</t>
  </si>
  <si>
    <t>Доходы от продажи земельных участков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</si>
  <si>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</si>
  <si>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</si>
  <si>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</si>
  <si>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</si>
  <si>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</si>
  <si>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</si>
  <si>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</si>
  <si>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</si>
  <si>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</si>
  <si>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</si>
  <si>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</si>
  <si>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</si>
  <si>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</si>
  <si>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</si>
  <si>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</si>
  <si>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</si>
  <si>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</si>
  <si>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</si>
  <si>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</si>
  <si>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</si>
  <si>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</si>
  <si>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</si>
  <si>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</si>
  <si>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</si>
  <si>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</si>
  <si>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</si>
  <si>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</si>
  <si>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</si>
  <si>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</si>
  <si>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</si>
  <si>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</si>
  <si>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</si>
  <si>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</si>
  <si>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</si>
  <si>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</si>
  <si>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</si>
  <si>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</si>
  <si>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</si>
  <si>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</si>
  <si>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</si>
  <si>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</si>
  <si>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</si>
  <si>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</si>
  <si>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</si>
  <si>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</si>
  <si>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</si>
  <si>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</si>
  <si>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</si>
  <si>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</si>
  <si>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</si>
  <si>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</si>
  <si>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</si>
  <si>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</si>
  <si>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</si>
  <si>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</si>
  <si>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</si>
  <si>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</si>
  <si>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</si>
  <si>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</si>
  <si>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</si>
  <si>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1 17 00000 00 0000 000</t>
  </si>
  <si>
    <t>Прочие неналоговые доходы</t>
  </si>
  <si>
    <t>1 17 01050 05 0000 180</t>
  </si>
  <si>
    <t>Невыясненные поступления, зачисляемые в местные б-ты района</t>
  </si>
  <si>
    <t>1 17 01050 10 0000 180</t>
  </si>
  <si>
    <t>Невыясненные поступления, зачисляемые в местные б-ты поселений</t>
  </si>
  <si>
    <t>1 17 05000 05 0000 180</t>
  </si>
  <si>
    <t>Прочие неналоговые доходы района</t>
  </si>
  <si>
    <t>1 17 05000 10 0000 180</t>
  </si>
  <si>
    <t>Прочие неналоговые доходы поселений</t>
  </si>
  <si>
    <t>1 17 15000 00 0000 150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</si>
  <si>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</si>
  <si>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</si>
  <si>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</si>
  <si>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</si>
  <si>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перечисления</t>
  </si>
  <si>
    <t>2 02 00000 00 0000 000</t>
  </si>
  <si>
    <t>Безвозмездные перечисления от других бюджетов</t>
  </si>
  <si>
    <t>2 02 15000 00 0000 150</t>
  </si>
  <si>
    <t>Дотации от других уровней бюджетной системы</t>
  </si>
  <si>
    <t>2 02 15001 05 0000 150</t>
  </si>
  <si>
    <t>Субсидии бюджетам субъектов. РФ и МО (межбюджетные субсидии)</t>
  </si>
  <si>
    <t>2 02 20216 10 0000 150</t>
  </si>
  <si>
    <t>2 02 25097 05 0000 150</t>
  </si>
  <si>
    <t>2 02 25243 10 0000 150</t>
  </si>
  <si>
    <t>Субсидии на строительство и реконструкцию объектов питьевого водоснабжения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</si>
  <si>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</si>
  <si>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</si>
  <si>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2 02 25497 05 0000 150</t>
  </si>
  <si>
    <t>2 02 25576 10 0000 150</t>
  </si>
  <si>
    <t>Субсидии на обеспечение комплексного развития сельских территорий</t>
  </si>
  <si>
    <t>2 02 29999 05 0000 150</t>
  </si>
  <si>
    <t>Прочие субсидии</t>
  </si>
  <si>
    <t>Субсидии на совершенствование организации питания учащихся в общеобразовательных организациях</t>
  </si>
  <si>
    <t>2 02 29999 10 0000 150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</si>
  <si>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</si>
  <si>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2 02 30000 00 0000 150</t>
  </si>
  <si>
    <t>Субвенции бюджетам субъектов РФ и муниципальных. образований</t>
  </si>
  <si>
    <t>Субвенции на осуществление переданных полномочий</t>
  </si>
  <si>
    <t>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</si>
  <si>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</si>
  <si>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</si>
  <si>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</si>
  <si>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</si>
  <si>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</si>
  <si>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</si>
  <si>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t>Субвенция на питание детей с ограниченными возможностями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</si>
  <si>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</si>
  <si>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</si>
  <si>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</si>
  <si>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2 02 30029 05 0000 150</t>
  </si>
  <si>
    <t>Выплата компенсации части родительской платы</t>
  </si>
  <si>
    <t>2 02 35082 05 0000 150</t>
  </si>
  <si>
    <t>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</si>
  <si>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</si>
  <si>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2 02 35260 05 0000 150</t>
  </si>
  <si>
    <t>Субвенции. на выплату пособия при всех формах устройства детей,лишен.родит.попечения в семью</t>
  </si>
  <si>
    <t>2 02 35469 05 0000 150</t>
  </si>
  <si>
    <t>Субвенция бюджетам муниципальных районов на проведение Всероссийской переписи населения 2020 года</t>
  </si>
  <si>
    <t>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</si>
  <si>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</si>
  <si>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2 02 39998 05 0000 150</t>
  </si>
  <si>
    <t>2 02 39999 00 0000 150</t>
  </si>
  <si>
    <t>Прочие субвенции</t>
  </si>
  <si>
    <t>2 02 39999 05 0000 150</t>
  </si>
  <si>
    <t>Прочие субвенции, зачисляемые. в бюджеты муниципальных. районов</t>
  </si>
  <si>
    <t>2 02 40000 00 0000 150</t>
  </si>
  <si>
    <t>Иные межбюджетные трансферты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</si>
  <si>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</si>
  <si>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</si>
  <si>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2 02 45454 05 0000 150</t>
  </si>
  <si>
    <t>Межбюджетные трансферты бюджетам муниципальных районов на создание модельных муниципальных библиотек</t>
  </si>
  <si>
    <t>2 02 49999 00 0000 150</t>
  </si>
  <si>
    <t>Прочие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</si>
  <si>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</si>
  <si>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</si>
  <si>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2 07 00 000 00 0000 000</t>
  </si>
  <si>
    <t>Прочие безвозмездные поступления</t>
  </si>
  <si>
    <t xml:space="preserve"> 2 07 05030 05 0000 150</t>
  </si>
  <si>
    <t>Прочие безвозмездные поступления в бюджеты муниципальных районов</t>
  </si>
  <si>
    <t>2 07 05030 10 0000 150</t>
  </si>
  <si>
    <t>Прочие безвозмездные поступления в бюджеты сельских поселений</t>
  </si>
  <si>
    <t>2 18 00000 00 0000 000</t>
  </si>
  <si>
    <t>Доходы бюджетов от возврата субсидий и субвенций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</si>
  <si>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</si>
  <si>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</si>
  <si>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2 18 60010 05 0000 150</t>
  </si>
  <si>
    <t>Доходы бюджетов муниципальных районов от возврата субсидий и субвенций прошлых лет из бюджетов поселений</t>
  </si>
  <si>
    <t>2 19 00000 00 0000 000</t>
  </si>
  <si>
    <t>Возврат остатков субсидий и субвенций прошлых лет</t>
  </si>
  <si>
    <t>2 19 60010 05 0000 150</t>
  </si>
  <si>
    <t>Возврат прочих остатков субсидий и субвенций из бюджетов муницип. районов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</si>
  <si>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</si>
  <si>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</si>
  <si>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</si>
  <si>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 Данилова</t>
  </si>
  <si>
    <t xml:space="preserve">Исполнитель: Е.М. Исаенкова </t>
  </si>
  <si>
    <t>(2-17-99)</t>
  </si>
  <si>
    <t xml:space="preserve"> на 1 февраля 2022 года</t>
  </si>
  <si>
    <t xml:space="preserve">Факт на 1 февраля 2022 </t>
  </si>
  <si>
    <t>Факт на 1 февраля 2021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</si>
  <si>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(R0820)</t>
    </r>
  </si>
  <si>
    <t>План годовой</t>
  </si>
  <si>
    <t>Единый сельскохозяйственный налог</t>
  </si>
  <si>
    <t>1 00 00 0000 00 0000 000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</si>
  <si>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</si>
  <si>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</si>
  <si>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</si>
  <si>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</si>
  <si>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</si>
  <si>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1 03 00000 00 0000 110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</si>
  <si>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</si>
  <si>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</si>
  <si>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</si>
  <si>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</si>
  <si>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</si>
  <si>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</si>
  <si>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1 05 01000 00 0000 110</t>
  </si>
  <si>
    <t>1 05 01011 01 0000 110</t>
  </si>
  <si>
    <t>1 05 01021 01 0000 110</t>
  </si>
  <si>
    <t>1 05 01050 01 0000 110</t>
  </si>
  <si>
    <t>1 05 02010 02 0000 110</t>
  </si>
  <si>
    <t>1 05 02020 02 0000 110</t>
  </si>
  <si>
    <t>1 05 03000 01 0000 110</t>
  </si>
  <si>
    <t>1 05 04020 02 0000 110</t>
  </si>
  <si>
    <t>1 06 00000 00 0000 000</t>
  </si>
  <si>
    <t>1 06 01030 10 0000 110</t>
  </si>
  <si>
    <t>1 06 06000 10 0000 110</t>
  </si>
  <si>
    <t>1 08 00000 00 0000 000</t>
  </si>
  <si>
    <t>1 08 03000 01 0000 110</t>
  </si>
  <si>
    <t>1 08 03010 01 1000 110</t>
  </si>
  <si>
    <t>1 08 04020 01 1000 110</t>
  </si>
  <si>
    <t>1 08 07000 01 0000 110</t>
  </si>
  <si>
    <t>Государственная пошлина за гос.регистрацию, а также совершение прочих юр.значимых действий</t>
  </si>
  <si>
    <t>1 11 00000 00 0000 000</t>
  </si>
  <si>
    <t>1 11 05000 00 0000 120</t>
  </si>
  <si>
    <t>111 05010 00 0000 120</t>
  </si>
  <si>
    <t>1 11 05013 05 0000 120</t>
  </si>
  <si>
    <t>1 11 05020 00 0000 120</t>
  </si>
  <si>
    <t>1 11 05025 00 0000 120</t>
  </si>
  <si>
    <t>1 11 05030 00 0000 120</t>
  </si>
  <si>
    <t>1 11 05035 00 0000 120</t>
  </si>
  <si>
    <t>1 11 05075 10 0000 120</t>
  </si>
  <si>
    <t>1 11 05300 00 0000 120</t>
  </si>
  <si>
    <t>1 11 09040 05 0000 120</t>
  </si>
  <si>
    <t>1 11 09045 00 0000 120</t>
  </si>
  <si>
    <t>1 11 09080 05 0000 120</t>
  </si>
  <si>
    <t>1 12 00000 00 0000 000</t>
  </si>
  <si>
    <t>1 12 01000 01 0000 120</t>
  </si>
  <si>
    <t>1 12 01010 01 0000 120</t>
  </si>
  <si>
    <t>1 12 01070 01 0000 120</t>
  </si>
  <si>
    <t>1 13 00000 00 0000 000</t>
  </si>
  <si>
    <t>1 13 02990 00 0000 130</t>
  </si>
  <si>
    <t>1 13 02995 05 0000 130</t>
  </si>
  <si>
    <t>1 13 02995 10 0000 130</t>
  </si>
  <si>
    <t>1 12 01041 01 0000 120</t>
  </si>
  <si>
    <t>1 14 000 00 0000 000</t>
  </si>
  <si>
    <t>1 14 02053 10 0000 410</t>
  </si>
  <si>
    <t>1 14 06013 05 0000 430</t>
  </si>
  <si>
    <t>1 14 06025 05 0000 430</t>
  </si>
  <si>
    <t>1 16 00000 00 0000 000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</si>
  <si>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</si>
  <si>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</si>
  <si>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</si>
  <si>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</si>
  <si>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</si>
  <si>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сельских поселений на осуществление дорожной деятельности в отношении автомобильных дорог общего пользования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</si>
  <si>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</si>
  <si>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на реализации мероприятий по обеспечению жильем молодых семей </t>
  </si>
  <si>
    <t>2 02 25511 05 0000 150</t>
  </si>
  <si>
    <t>Субсидии бюджетам муниципальных районов на проведение комплексных кадастровых работ</t>
  </si>
  <si>
    <t>Субсидии на софинансирование расходов по возмещению ГСМ</t>
  </si>
  <si>
    <t>Субсидии бюджетам муниципальных образований на проведение капитального ремонта в спортивных залах общеобразовательных организаций, расположенных в сельской местности</t>
  </si>
  <si>
    <t xml:space="preserve">Субсидии бюджетам сельских поселений </t>
  </si>
  <si>
    <t>2 02 29999 00 0000 150</t>
  </si>
  <si>
    <t>2 02 20000 00 0000 150</t>
  </si>
  <si>
    <t>Субвенции на водоснабжение, водоотведение и в области обращения с тко</t>
  </si>
  <si>
    <t>Субвенции на осуществление полномочий по первичному воинскому учету</t>
  </si>
  <si>
    <t>2 02 35118 10 0000 150</t>
  </si>
  <si>
    <t>Единая субвенция на осуществление отдельных государственных полномочий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</si>
  <si>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</si>
  <si>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</si>
  <si>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</si>
  <si>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</si>
  <si>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</si>
  <si>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</si>
  <si>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на 1 марта 2022 года</t>
  </si>
  <si>
    <t xml:space="preserve">Факт на 1 марта 2022 </t>
  </si>
  <si>
    <t>Факт на 1 марта 2021</t>
  </si>
  <si>
    <t xml:space="preserve">Первоначальный план </t>
  </si>
  <si>
    <t>Уточненный план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</si>
  <si>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</si>
  <si>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</si>
  <si>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 на 1 апреля 2022 года</t>
  </si>
  <si>
    <t xml:space="preserve">Факт на 1 апреля 2022 </t>
  </si>
  <si>
    <t>Факт на 1 апреля 2021</t>
  </si>
  <si>
    <t xml:space="preserve"> на 1 мая 2022 года</t>
  </si>
  <si>
    <t xml:space="preserve">Факт на 1 мая 2022 </t>
  </si>
  <si>
    <t>Факт на 1 мая 2021</t>
  </si>
  <si>
    <t>1 11 09 000 00 000 120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</si>
</sst>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#,##0.0"/>
    <numFmt numFmtId="166" formatCode="0.00000"/>
    <numFmt numFmtId="167" formatCode="[$-419]General"/>
    <numFmt numFmtId="168" formatCode="#,##0.000"/>
    <numFmt numFmtId="169" formatCode="0.0"/>
    <numFmt numFmtId="170" formatCode="0.000"/>
  </numFmts>
  <fonts count="1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7" fontId="10" fillId="0" borderId="0" applyBorder="0" applyProtection="0"/>
  </cellStyleXfs>
  <cellXfs count="437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3" fillId="0" borderId="0" xfId="0" applyFont="1"/>
    <xf numFmtId="164" fontId="3" fillId="0" borderId="5" xfId="0" applyNumberFormat="1" applyFont="1" applyBorder="1"/>
    <xf numFmtId="165" fontId="3" fillId="0" borderId="5" xfId="0" applyNumberFormat="1" applyFont="1" applyBorder="1"/>
    <xf numFmtId="164" fontId="3" fillId="0" borderId="6" xfId="0" applyNumberFormat="1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164" fontId="3" fillId="2" borderId="9" xfId="0" applyNumberFormat="1" applyFont="1" applyFill="1" applyBorder="1"/>
    <xf numFmtId="164" fontId="3" fillId="0" borderId="8" xfId="0" applyNumberFormat="1" applyFont="1" applyFill="1" applyBorder="1"/>
    <xf numFmtId="0" fontId="1" fillId="0" borderId="10" xfId="0" applyFont="1" applyBorder="1"/>
    <xf numFmtId="164" fontId="1" fillId="2" borderId="11" xfId="0" applyNumberFormat="1" applyFont="1" applyFill="1" applyBorder="1"/>
    <xf numFmtId="165" fontId="1" fillId="0" borderId="12" xfId="0" applyNumberFormat="1" applyFont="1" applyBorder="1"/>
    <xf numFmtId="164" fontId="1" fillId="0" borderId="13" xfId="0" applyNumberFormat="1" applyFont="1" applyBorder="1"/>
    <xf numFmtId="164" fontId="1" fillId="2" borderId="14" xfId="0" applyNumberFormat="1" applyFont="1" applyFill="1" applyBorder="1"/>
    <xf numFmtId="164" fontId="1" fillId="0" borderId="14" xfId="0" applyNumberFormat="1" applyFont="1" applyFill="1" applyBorder="1"/>
    <xf numFmtId="165" fontId="1" fillId="0" borderId="14" xfId="0" applyNumberFormat="1" applyFont="1" applyBorder="1"/>
    <xf numFmtId="164" fontId="1" fillId="0" borderId="14" xfId="0" applyNumberFormat="1" applyFont="1" applyBorder="1"/>
    <xf numFmtId="164" fontId="1" fillId="2" borderId="10" xfId="0" applyNumberFormat="1" applyFont="1" applyFill="1" applyBorder="1"/>
    <xf numFmtId="164" fontId="1" fillId="0" borderId="10" xfId="0" applyNumberFormat="1" applyFont="1" applyFill="1" applyBorder="1"/>
    <xf numFmtId="165" fontId="1" fillId="0" borderId="11" xfId="0" applyNumberFormat="1" applyFont="1" applyBorder="1"/>
    <xf numFmtId="164" fontId="1" fillId="2" borderId="15" xfId="0" applyNumberFormat="1" applyFont="1" applyFill="1" applyBorder="1"/>
    <xf numFmtId="164" fontId="1" fillId="0" borderId="15" xfId="0" applyNumberFormat="1" applyFont="1" applyFill="1" applyBorder="1"/>
    <xf numFmtId="165" fontId="1" fillId="0" borderId="16" xfId="0" applyNumberFormat="1" applyFont="1" applyBorder="1"/>
    <xf numFmtId="164" fontId="1" fillId="0" borderId="9" xfId="0" applyNumberFormat="1" applyFont="1" applyBorder="1"/>
    <xf numFmtId="0" fontId="3" fillId="0" borderId="4" xfId="1" applyFont="1" applyBorder="1" applyAlignment="1">
      <alignment horizontal="center" vertical="distributed" wrapText="1"/>
    </xf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164" fontId="3" fillId="0" borderId="18" xfId="0" applyNumberFormat="1" applyFont="1" applyFill="1" applyBorder="1"/>
    <xf numFmtId="165" fontId="3" fillId="0" borderId="9" xfId="0" applyNumberFormat="1" applyFont="1" applyBorder="1"/>
    <xf numFmtId="164" fontId="1" fillId="2" borderId="19" xfId="0" applyNumberFormat="1" applyFont="1" applyFill="1" applyBorder="1"/>
    <xf numFmtId="164" fontId="1" fillId="0" borderId="20" xfId="0" applyNumberFormat="1" applyFont="1" applyFill="1" applyBorder="1"/>
    <xf numFmtId="165" fontId="1" fillId="0" borderId="13" xfId="0" applyNumberFormat="1" applyFont="1" applyBorder="1"/>
    <xf numFmtId="164" fontId="7" fillId="2" borderId="14" xfId="0" applyNumberFormat="1" applyFont="1" applyFill="1" applyBorder="1"/>
    <xf numFmtId="164" fontId="7" fillId="0" borderId="14" xfId="0" applyNumberFormat="1" applyFont="1" applyFill="1" applyBorder="1"/>
    <xf numFmtId="164" fontId="7" fillId="0" borderId="14" xfId="0" applyNumberFormat="1" applyFont="1" applyBorder="1"/>
    <xf numFmtId="0" fontId="7" fillId="0" borderId="0" xfId="0" applyFont="1"/>
    <xf numFmtId="165" fontId="1" fillId="0" borderId="19" xfId="0" applyNumberFormat="1" applyFont="1" applyBorder="1"/>
    <xf numFmtId="164" fontId="7" fillId="2" borderId="22" xfId="0" applyNumberFormat="1" applyFont="1" applyFill="1" applyBorder="1"/>
    <xf numFmtId="164" fontId="7" fillId="0" borderId="22" xfId="0" applyNumberFormat="1" applyFont="1" applyFill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164" fontId="8" fillId="2" borderId="5" xfId="0" applyNumberFormat="1" applyFont="1" applyFill="1" applyBorder="1"/>
    <xf numFmtId="164" fontId="3" fillId="0" borderId="23" xfId="0" applyNumberFormat="1" applyFont="1" applyBorder="1"/>
    <xf numFmtId="0" fontId="8" fillId="0" borderId="0" xfId="0" applyFont="1"/>
    <xf numFmtId="0" fontId="1" fillId="0" borderId="19" xfId="0" applyFont="1" applyBorder="1"/>
    <xf numFmtId="0" fontId="1" fillId="0" borderId="13" xfId="0" applyFont="1" applyBorder="1" applyAlignment="1">
      <alignment wrapText="1"/>
    </xf>
    <xf numFmtId="0" fontId="7" fillId="0" borderId="19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/>
    <xf numFmtId="164" fontId="1" fillId="0" borderId="22" xfId="0" applyNumberFormat="1" applyFont="1" applyFill="1" applyBorder="1"/>
    <xf numFmtId="164" fontId="1" fillId="2" borderId="21" xfId="0" applyNumberFormat="1" applyFont="1" applyFill="1" applyBorder="1"/>
    <xf numFmtId="164" fontId="1" fillId="0" borderId="21" xfId="0" applyNumberFormat="1" applyFont="1" applyFill="1" applyBorder="1"/>
    <xf numFmtId="165" fontId="7" fillId="0" borderId="14" xfId="0" applyNumberFormat="1" applyFont="1" applyBorder="1"/>
    <xf numFmtId="165" fontId="1" fillId="0" borderId="22" xfId="0" applyNumberFormat="1" applyFont="1" applyBorder="1"/>
    <xf numFmtId="0" fontId="3" fillId="0" borderId="5" xfId="0" applyFont="1" applyBorder="1" applyAlignment="1">
      <alignment horizontal="center"/>
    </xf>
    <xf numFmtId="164" fontId="3" fillId="0" borderId="18" xfId="0" applyNumberFormat="1" applyFont="1" applyBorder="1"/>
    <xf numFmtId="164" fontId="1" fillId="0" borderId="11" xfId="0" applyNumberFormat="1" applyFont="1" applyFill="1" applyBorder="1"/>
    <xf numFmtId="0" fontId="1" fillId="0" borderId="15" xfId="0" applyFont="1" applyBorder="1"/>
    <xf numFmtId="164" fontId="1" fillId="2" borderId="22" xfId="0" applyNumberFormat="1" applyFont="1" applyFill="1" applyBorder="1"/>
    <xf numFmtId="165" fontId="1" fillId="0" borderId="9" xfId="0" applyNumberFormat="1" applyFont="1" applyBorder="1"/>
    <xf numFmtId="0" fontId="3" fillId="0" borderId="4" xfId="0" applyFont="1" applyBorder="1" applyAlignment="1">
      <alignment horizontal="center"/>
    </xf>
    <xf numFmtId="165" fontId="3" fillId="0" borderId="24" xfId="0" applyNumberFormat="1" applyFont="1" applyBorder="1"/>
    <xf numFmtId="0" fontId="1" fillId="0" borderId="21" xfId="0" applyFont="1" applyBorder="1"/>
    <xf numFmtId="0" fontId="1" fillId="2" borderId="14" xfId="0" applyFont="1" applyFill="1" applyBorder="1" applyAlignment="1">
      <alignment wrapText="1"/>
    </xf>
    <xf numFmtId="164" fontId="1" fillId="0" borderId="11" xfId="0" applyNumberFormat="1" applyFont="1" applyBorder="1"/>
    <xf numFmtId="0" fontId="3" fillId="0" borderId="24" xfId="0" applyFont="1" applyBorder="1" applyAlignment="1">
      <alignment horizontal="center" wrapText="1"/>
    </xf>
    <xf numFmtId="164" fontId="8" fillId="0" borderId="5" xfId="0" applyNumberFormat="1" applyFont="1" applyBorder="1"/>
    <xf numFmtId="164" fontId="8" fillId="0" borderId="5" xfId="0" applyNumberFormat="1" applyFont="1" applyFill="1" applyBorder="1"/>
    <xf numFmtId="0" fontId="1" fillId="2" borderId="19" xfId="0" applyFont="1" applyFill="1" applyBorder="1" applyAlignment="1">
      <alignment horizontal="left" vertical="top" wrapText="1"/>
    </xf>
    <xf numFmtId="164" fontId="1" fillId="0" borderId="19" xfId="0" applyNumberFormat="1" applyFont="1" applyFill="1" applyBorder="1"/>
    <xf numFmtId="164" fontId="1" fillId="0" borderId="12" xfId="0" applyNumberFormat="1" applyFont="1" applyBorder="1"/>
    <xf numFmtId="0" fontId="1" fillId="2" borderId="0" xfId="0" applyFont="1" applyFill="1"/>
    <xf numFmtId="0" fontId="1" fillId="2" borderId="14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164" fontId="1" fillId="0" borderId="22" xfId="0" applyNumberFormat="1" applyFont="1" applyFill="1" applyBorder="1" applyAlignment="1">
      <alignment horizontal="right"/>
    </xf>
    <xf numFmtId="165" fontId="1" fillId="0" borderId="14" xfId="0" applyNumberFormat="1" applyFont="1" applyFill="1" applyBorder="1"/>
    <xf numFmtId="0" fontId="3" fillId="2" borderId="0" xfId="0" applyFont="1" applyFill="1"/>
    <xf numFmtId="0" fontId="7" fillId="2" borderId="0" xfId="0" applyFont="1" applyFill="1"/>
    <xf numFmtId="164" fontId="1" fillId="0" borderId="22" xfId="0" applyNumberFormat="1" applyFont="1" applyBorder="1"/>
    <xf numFmtId="164" fontId="1" fillId="2" borderId="16" xfId="0" applyNumberFormat="1" applyFont="1" applyFill="1" applyBorder="1"/>
    <xf numFmtId="164" fontId="7" fillId="2" borderId="16" xfId="0" applyNumberFormat="1" applyFont="1" applyFill="1" applyBorder="1"/>
    <xf numFmtId="0" fontId="1" fillId="0" borderId="10" xfId="0" applyFont="1" applyBorder="1" applyAlignment="1">
      <alignment vertical="top" wrapText="1"/>
    </xf>
    <xf numFmtId="164" fontId="7" fillId="2" borderId="11" xfId="0" applyNumberFormat="1" applyFont="1" applyFill="1" applyBorder="1"/>
    <xf numFmtId="164" fontId="7" fillId="0" borderId="11" xfId="0" applyNumberFormat="1" applyFont="1" applyFill="1" applyBorder="1"/>
    <xf numFmtId="0" fontId="1" fillId="0" borderId="16" xfId="0" applyFont="1" applyBorder="1" applyAlignment="1">
      <alignment vertical="top" wrapText="1"/>
    </xf>
    <xf numFmtId="164" fontId="7" fillId="0" borderId="16" xfId="0" applyNumberFormat="1" applyFont="1" applyFill="1" applyBorder="1"/>
    <xf numFmtId="164" fontId="1" fillId="0" borderId="16" xfId="0" applyNumberFormat="1" applyFont="1" applyBorder="1"/>
    <xf numFmtId="164" fontId="3" fillId="0" borderId="29" xfId="0" applyNumberFormat="1" applyFont="1" applyBorder="1"/>
    <xf numFmtId="0" fontId="1" fillId="0" borderId="14" xfId="0" applyFont="1" applyBorder="1" applyAlignment="1">
      <alignment vertical="top" wrapText="1"/>
    </xf>
    <xf numFmtId="164" fontId="1" fillId="0" borderId="19" xfId="0" applyNumberFormat="1" applyFont="1" applyBorder="1"/>
    <xf numFmtId="0" fontId="3" fillId="2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/>
    <xf numFmtId="0" fontId="6" fillId="0" borderId="0" xfId="0" applyFont="1"/>
    <xf numFmtId="165" fontId="1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164" fontId="1" fillId="0" borderId="16" xfId="0" applyNumberFormat="1" applyFont="1" applyFill="1" applyBorder="1"/>
    <xf numFmtId="0" fontId="3" fillId="0" borderId="4" xfId="0" applyFont="1" applyBorder="1" applyAlignment="1">
      <alignment horizontal="center" wrapText="1"/>
    </xf>
    <xf numFmtId="0" fontId="1" fillId="2" borderId="13" xfId="0" applyFont="1" applyFill="1" applyBorder="1" applyAlignment="1">
      <alignment horizontal="left" wrapText="1"/>
    </xf>
    <xf numFmtId="164" fontId="1" fillId="0" borderId="13" xfId="0" applyNumberFormat="1" applyFont="1" applyFill="1" applyBorder="1"/>
    <xf numFmtId="164" fontId="1" fillId="2" borderId="13" xfId="0" applyNumberFormat="1" applyFont="1" applyFill="1" applyBorder="1"/>
    <xf numFmtId="0" fontId="1" fillId="0" borderId="10" xfId="0" applyFont="1" applyBorder="1" applyAlignment="1">
      <alignment horizontal="left" vertical="top" wrapText="1"/>
    </xf>
    <xf numFmtId="164" fontId="7" fillId="2" borderId="10" xfId="0" applyNumberFormat="1" applyFont="1" applyFill="1" applyBorder="1" applyAlignment="1">
      <alignment wrapText="1"/>
    </xf>
    <xf numFmtId="0" fontId="1" fillId="2" borderId="16" xfId="0" applyFont="1" applyFill="1" applyBorder="1" applyAlignment="1">
      <alignment horizontal="left" wrapText="1"/>
    </xf>
    <xf numFmtId="166" fontId="1" fillId="2" borderId="10" xfId="0" applyNumberFormat="1" applyFont="1" applyFill="1" applyBorder="1"/>
    <xf numFmtId="165" fontId="3" fillId="0" borderId="4" xfId="0" applyNumberFormat="1" applyFont="1" applyBorder="1"/>
    <xf numFmtId="164" fontId="3" fillId="0" borderId="31" xfId="0" applyNumberFormat="1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7" fillId="0" borderId="14" xfId="0" applyFont="1" applyBorder="1" applyAlignment="1">
      <alignment wrapText="1"/>
    </xf>
    <xf numFmtId="165" fontId="1" fillId="2" borderId="14" xfId="0" applyNumberFormat="1" applyFont="1" applyFill="1" applyBorder="1"/>
    <xf numFmtId="164" fontId="1" fillId="2" borderId="14" xfId="0" applyNumberFormat="1" applyFont="1" applyFill="1" applyBorder="1" applyAlignment="1">
      <alignment horizontal="center"/>
    </xf>
    <xf numFmtId="164" fontId="7" fillId="0" borderId="19" xfId="0" applyNumberFormat="1" applyFont="1" applyFill="1" applyBorder="1"/>
    <xf numFmtId="164" fontId="7" fillId="2" borderId="19" xfId="0" applyNumberFormat="1" applyFont="1" applyFill="1" applyBorder="1"/>
    <xf numFmtId="165" fontId="7" fillId="2" borderId="14" xfId="0" applyNumberFormat="1" applyFont="1" applyFill="1" applyBorder="1"/>
    <xf numFmtId="0" fontId="1" fillId="0" borderId="0" xfId="0" applyFont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top" wrapText="1"/>
    </xf>
    <xf numFmtId="0" fontId="1" fillId="2" borderId="14" xfId="0" applyFont="1" applyFill="1" applyBorder="1"/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wrapText="1"/>
    </xf>
    <xf numFmtId="165" fontId="1" fillId="2" borderId="22" xfId="0" applyNumberFormat="1" applyFont="1" applyFill="1" applyBorder="1"/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wrapText="1"/>
    </xf>
    <xf numFmtId="165" fontId="7" fillId="2" borderId="16" xfId="0" applyNumberFormat="1" applyFont="1" applyFill="1" applyBorder="1"/>
    <xf numFmtId="164" fontId="8" fillId="0" borderId="9" xfId="0" applyNumberFormat="1" applyFont="1" applyBorder="1"/>
    <xf numFmtId="165" fontId="3" fillId="0" borderId="8" xfId="0" applyNumberFormat="1" applyFont="1" applyBorder="1"/>
    <xf numFmtId="164" fontId="3" fillId="0" borderId="2" xfId="0" applyNumberFormat="1" applyFont="1" applyBorder="1"/>
    <xf numFmtId="0" fontId="1" fillId="0" borderId="10" xfId="0" applyFont="1" applyBorder="1" applyAlignment="1">
      <alignment horizontal="center"/>
    </xf>
    <xf numFmtId="164" fontId="1" fillId="2" borderId="20" xfId="0" applyNumberFormat="1" applyFont="1" applyFill="1" applyBorder="1"/>
    <xf numFmtId="0" fontId="7" fillId="0" borderId="16" xfId="0" applyFont="1" applyBorder="1"/>
    <xf numFmtId="0" fontId="3" fillId="0" borderId="17" xfId="0" applyFont="1" applyBorder="1" applyAlignment="1">
      <alignment horizontal="center"/>
    </xf>
    <xf numFmtId="165" fontId="3" fillId="0" borderId="32" xfId="0" applyNumberFormat="1" applyFont="1" applyBorder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/>
    <xf numFmtId="0" fontId="1" fillId="0" borderId="20" xfId="0" applyFont="1" applyBorder="1" applyAlignment="1">
      <alignment horizontal="center"/>
    </xf>
    <xf numFmtId="0" fontId="1" fillId="0" borderId="13" xfId="0" applyFont="1" applyBorder="1"/>
    <xf numFmtId="164" fontId="7" fillId="2" borderId="13" xfId="0" applyNumberFormat="1" applyFont="1" applyFill="1" applyBorder="1"/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164" fontId="1" fillId="0" borderId="35" xfId="0" applyNumberFormat="1" applyFont="1" applyFill="1" applyBorder="1"/>
    <xf numFmtId="0" fontId="1" fillId="0" borderId="15" xfId="0" applyFont="1" applyFill="1" applyBorder="1" applyAlignment="1">
      <alignment horizontal="center" vertical="center"/>
    </xf>
    <xf numFmtId="164" fontId="1" fillId="0" borderId="36" xfId="0" applyNumberFormat="1" applyFont="1" applyFill="1" applyBorder="1"/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22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164" fontId="1" fillId="2" borderId="37" xfId="0" applyNumberFormat="1" applyFont="1" applyFill="1" applyBorder="1"/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164" fontId="1" fillId="0" borderId="38" xfId="0" applyNumberFormat="1" applyFont="1" applyFill="1" applyBorder="1"/>
    <xf numFmtId="0" fontId="1" fillId="0" borderId="20" xfId="0" applyFont="1" applyBorder="1" applyAlignment="1">
      <alignment horizontal="center" vertical="center"/>
    </xf>
    <xf numFmtId="164" fontId="1" fillId="2" borderId="13" xfId="0" applyNumberFormat="1" applyFont="1" applyFill="1" applyBorder="1" applyAlignment="1">
      <alignment wrapText="1"/>
    </xf>
    <xf numFmtId="164" fontId="1" fillId="2" borderId="39" xfId="0" applyNumberFormat="1" applyFont="1" applyFill="1" applyBorder="1"/>
    <xf numFmtId="164" fontId="1" fillId="2" borderId="19" xfId="0" applyNumberFormat="1" applyFont="1" applyFill="1" applyBorder="1" applyAlignment="1">
      <alignment wrapText="1"/>
    </xf>
    <xf numFmtId="164" fontId="1" fillId="2" borderId="40" xfId="0" applyNumberFormat="1" applyFont="1" applyFill="1" applyBorder="1"/>
    <xf numFmtId="0" fontId="1" fillId="2" borderId="21" xfId="0" applyFont="1" applyFill="1" applyBorder="1"/>
    <xf numFmtId="164" fontId="1" fillId="0" borderId="40" xfId="0" applyNumberFormat="1" applyFont="1" applyFill="1" applyBorder="1"/>
    <xf numFmtId="0" fontId="1" fillId="0" borderId="41" xfId="0" applyFont="1" applyBorder="1" applyAlignment="1">
      <alignment horizontal="center" vertical="center"/>
    </xf>
    <xf numFmtId="0" fontId="1" fillId="2" borderId="41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164" fontId="1" fillId="2" borderId="0" xfId="0" applyNumberFormat="1" applyFont="1" applyFill="1" applyBorder="1"/>
    <xf numFmtId="167" fontId="9" fillId="0" borderId="14" xfId="2" applyFont="1" applyFill="1" applyBorder="1" applyAlignment="1">
      <alignment vertical="top" wrapText="1"/>
    </xf>
    <xf numFmtId="164" fontId="1" fillId="2" borderId="35" xfId="0" applyNumberFormat="1" applyFont="1" applyFill="1" applyBorder="1"/>
    <xf numFmtId="0" fontId="1" fillId="0" borderId="21" xfId="0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wrapText="1"/>
    </xf>
    <xf numFmtId="164" fontId="1" fillId="2" borderId="35" xfId="0" applyNumberFormat="1" applyFont="1" applyFill="1" applyBorder="1" applyAlignment="1">
      <alignment wrapText="1"/>
    </xf>
    <xf numFmtId="0" fontId="1" fillId="0" borderId="24" xfId="0" applyFont="1" applyBorder="1"/>
    <xf numFmtId="164" fontId="1" fillId="2" borderId="5" xfId="0" applyNumberFormat="1" applyFont="1" applyFill="1" applyBorder="1"/>
    <xf numFmtId="164" fontId="1" fillId="0" borderId="5" xfId="0" applyNumberFormat="1" applyFont="1" applyFill="1" applyBorder="1"/>
    <xf numFmtId="167" fontId="11" fillId="0" borderId="3" xfId="2" applyFont="1" applyFill="1" applyBorder="1" applyAlignment="1">
      <alignment horizontal="center" vertical="center"/>
    </xf>
    <xf numFmtId="167" fontId="11" fillId="0" borderId="42" xfId="2" applyFont="1" applyFill="1" applyBorder="1" applyAlignment="1">
      <alignment horizontal="center"/>
    </xf>
    <xf numFmtId="164" fontId="11" fillId="0" borderId="24" xfId="2" applyNumberFormat="1" applyFont="1" applyFill="1" applyBorder="1" applyAlignment="1"/>
    <xf numFmtId="167" fontId="9" fillId="0" borderId="12" xfId="2" applyFont="1" applyFill="1" applyBorder="1" applyAlignment="1">
      <alignment horizontal="center" vertical="center"/>
    </xf>
    <xf numFmtId="167" fontId="9" fillId="0" borderId="12" xfId="2" applyFont="1" applyFill="1" applyBorder="1" applyAlignment="1">
      <alignment wrapText="1"/>
    </xf>
    <xf numFmtId="168" fontId="9" fillId="0" borderId="12" xfId="2" applyNumberFormat="1" applyFont="1" applyFill="1" applyBorder="1" applyAlignment="1"/>
    <xf numFmtId="164" fontId="9" fillId="0" borderId="12" xfId="2" applyNumberFormat="1" applyFont="1" applyFill="1" applyBorder="1" applyAlignment="1"/>
    <xf numFmtId="164" fontId="1" fillId="0" borderId="12" xfId="0" applyNumberFormat="1" applyFont="1" applyFill="1" applyBorder="1"/>
    <xf numFmtId="167" fontId="9" fillId="0" borderId="28" xfId="2" applyFont="1" applyFill="1" applyBorder="1" applyAlignment="1">
      <alignment horizontal="center" vertical="center"/>
    </xf>
    <xf numFmtId="167" fontId="9" fillId="0" borderId="16" xfId="2" applyFont="1" applyFill="1" applyBorder="1" applyAlignment="1">
      <alignment wrapText="1"/>
    </xf>
    <xf numFmtId="168" fontId="9" fillId="0" borderId="16" xfId="2" applyNumberFormat="1" applyFont="1" applyFill="1" applyBorder="1" applyAlignment="1"/>
    <xf numFmtId="165" fontId="3" fillId="2" borderId="5" xfId="0" applyNumberFormat="1" applyFont="1" applyFill="1" applyBorder="1"/>
    <xf numFmtId="164" fontId="3" fillId="2" borderId="23" xfId="0" applyNumberFormat="1" applyFont="1" applyFill="1" applyBorder="1"/>
    <xf numFmtId="0" fontId="1" fillId="2" borderId="44" xfId="0" applyFont="1" applyFill="1" applyBorder="1" applyAlignment="1">
      <alignment horizontal="left"/>
    </xf>
    <xf numFmtId="164" fontId="7" fillId="2" borderId="9" xfId="0" applyNumberFormat="1" applyFont="1" applyFill="1" applyBorder="1"/>
    <xf numFmtId="164" fontId="1" fillId="2" borderId="9" xfId="0" applyNumberFormat="1" applyFont="1" applyFill="1" applyBorder="1"/>
    <xf numFmtId="164" fontId="1" fillId="0" borderId="9" xfId="0" applyNumberFormat="1" applyFont="1" applyFill="1" applyBorder="1"/>
    <xf numFmtId="164" fontId="3" fillId="2" borderId="45" xfId="0" applyNumberFormat="1" applyFont="1" applyFill="1" applyBorder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165" fontId="1" fillId="0" borderId="32" xfId="0" applyNumberFormat="1" applyFont="1" applyBorder="1"/>
    <xf numFmtId="166" fontId="3" fillId="2" borderId="24" xfId="0" applyNumberFormat="1" applyFont="1" applyFill="1" applyBorder="1"/>
    <xf numFmtId="1" fontId="3" fillId="0" borderId="29" xfId="0" applyNumberFormat="1" applyFont="1" applyBorder="1"/>
    <xf numFmtId="166" fontId="1" fillId="2" borderId="34" xfId="0" applyNumberFormat="1" applyFont="1" applyFill="1" applyBorder="1"/>
    <xf numFmtId="166" fontId="1" fillId="2" borderId="13" xfId="0" applyNumberFormat="1" applyFont="1" applyFill="1" applyBorder="1"/>
    <xf numFmtId="1" fontId="1" fillId="0" borderId="13" xfId="0" applyNumberFormat="1" applyFont="1" applyBorder="1"/>
    <xf numFmtId="0" fontId="1" fillId="2" borderId="10" xfId="0" applyFont="1" applyFill="1" applyBorder="1" applyAlignment="1">
      <alignment horizontal="center" vertical="center"/>
    </xf>
    <xf numFmtId="166" fontId="1" fillId="2" borderId="32" xfId="0" applyNumberFormat="1" applyFont="1" applyFill="1" applyBorder="1"/>
    <xf numFmtId="166" fontId="1" fillId="2" borderId="9" xfId="0" applyNumberFormat="1" applyFont="1" applyFill="1" applyBorder="1"/>
    <xf numFmtId="1" fontId="1" fillId="0" borderId="19" xfId="0" applyNumberFormat="1" applyFont="1" applyBorder="1"/>
    <xf numFmtId="0" fontId="3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165" fontId="1" fillId="0" borderId="5" xfId="0" applyNumberFormat="1" applyFont="1" applyBorder="1"/>
    <xf numFmtId="164" fontId="1" fillId="0" borderId="5" xfId="0" applyNumberFormat="1" applyFont="1" applyBorder="1"/>
    <xf numFmtId="0" fontId="7" fillId="0" borderId="0" xfId="0" applyFont="1" applyBorder="1"/>
    <xf numFmtId="0" fontId="7" fillId="2" borderId="0" xfId="0" applyFont="1" applyFill="1" applyBorder="1"/>
    <xf numFmtId="166" fontId="1" fillId="2" borderId="0" xfId="0" applyNumberFormat="1" applyFont="1" applyFill="1" applyBorder="1"/>
    <xf numFmtId="2" fontId="1" fillId="0" borderId="0" xfId="0" applyNumberFormat="1" applyFont="1" applyFill="1" applyBorder="1"/>
    <xf numFmtId="169" fontId="3" fillId="0" borderId="0" xfId="0" applyNumberFormat="1" applyFont="1" applyBorder="1"/>
    <xf numFmtId="170" fontId="3" fillId="2" borderId="0" xfId="0" applyNumberFormat="1" applyFont="1" applyFill="1" applyBorder="1"/>
    <xf numFmtId="166" fontId="3" fillId="2" borderId="0" xfId="0" applyNumberFormat="1" applyFont="1" applyFill="1" applyBorder="1"/>
    <xf numFmtId="169" fontId="3" fillId="0" borderId="0" xfId="0" applyNumberFormat="1" applyFont="1" applyFill="1" applyBorder="1"/>
    <xf numFmtId="166" fontId="3" fillId="0" borderId="0" xfId="0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2" fontId="3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/>
    <xf numFmtId="166" fontId="3" fillId="2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1" fillId="2" borderId="0" xfId="0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164" fontId="3" fillId="0" borderId="24" xfId="0" applyNumberFormat="1" applyFont="1" applyBorder="1"/>
    <xf numFmtId="164" fontId="8" fillId="0" borderId="24" xfId="0" applyNumberFormat="1" applyFont="1" applyBorder="1"/>
    <xf numFmtId="164" fontId="3" fillId="0" borderId="13" xfId="0" applyNumberFormat="1" applyFont="1" applyBorder="1"/>
    <xf numFmtId="164" fontId="3" fillId="0" borderId="14" xfId="0" applyNumberFormat="1" applyFont="1" applyBorder="1"/>
    <xf numFmtId="0" fontId="3" fillId="0" borderId="13" xfId="0" applyFont="1" applyBorder="1" applyAlignment="1">
      <alignment horizontal="center"/>
    </xf>
    <xf numFmtId="164" fontId="3" fillId="0" borderId="34" xfId="0" applyNumberFormat="1" applyFont="1" applyBorder="1"/>
    <xf numFmtId="165" fontId="3" fillId="0" borderId="34" xfId="0" applyNumberFormat="1" applyFont="1" applyBorder="1"/>
    <xf numFmtId="164" fontId="3" fillId="0" borderId="52" xfId="0" applyNumberFormat="1" applyFont="1" applyBorder="1"/>
    <xf numFmtId="0" fontId="3" fillId="0" borderId="14" xfId="0" applyFont="1" applyBorder="1" applyAlignment="1">
      <alignment horizontal="center"/>
    </xf>
    <xf numFmtId="164" fontId="3" fillId="0" borderId="35" xfId="0" applyNumberFormat="1" applyFont="1" applyBorder="1"/>
    <xf numFmtId="165" fontId="3" fillId="0" borderId="35" xfId="0" applyNumberFormat="1" applyFont="1" applyBorder="1"/>
    <xf numFmtId="164" fontId="3" fillId="0" borderId="54" xfId="0" applyNumberFormat="1" applyFont="1" applyBorder="1"/>
    <xf numFmtId="164" fontId="3" fillId="2" borderId="24" xfId="0" applyNumberFormat="1" applyFont="1" applyFill="1" applyBorder="1"/>
    <xf numFmtId="168" fontId="11" fillId="0" borderId="24" xfId="2" applyNumberFormat="1" applyFont="1" applyFill="1" applyBorder="1" applyAlignment="1"/>
    <xf numFmtId="164" fontId="1" fillId="2" borderId="24" xfId="0" applyNumberFormat="1" applyFont="1" applyFill="1" applyBorder="1"/>
    <xf numFmtId="166" fontId="3" fillId="2" borderId="5" xfId="0" applyNumberFormat="1" applyFont="1" applyFill="1" applyBorder="1"/>
    <xf numFmtId="164" fontId="11" fillId="0" borderId="5" xfId="2" applyNumberFormat="1" applyFont="1" applyFill="1" applyBorder="1" applyAlignment="1"/>
    <xf numFmtId="164" fontId="7" fillId="2" borderId="10" xfId="0" applyNumberFormat="1" applyFont="1" applyFill="1" applyBorder="1"/>
    <xf numFmtId="164" fontId="7" fillId="0" borderId="10" xfId="0" applyNumberFormat="1" applyFont="1" applyFill="1" applyBorder="1"/>
    <xf numFmtId="165" fontId="7" fillId="0" borderId="11" xfId="0" applyNumberFormat="1" applyFont="1" applyBorder="1"/>
    <xf numFmtId="164" fontId="7" fillId="2" borderId="15" xfId="0" applyNumberFormat="1" applyFont="1" applyFill="1" applyBorder="1"/>
    <xf numFmtId="164" fontId="7" fillId="0" borderId="15" xfId="0" applyNumberFormat="1" applyFont="1" applyFill="1" applyBorder="1"/>
    <xf numFmtId="165" fontId="7" fillId="0" borderId="16" xfId="0" applyNumberFormat="1" applyFont="1" applyBorder="1"/>
    <xf numFmtId="164" fontId="7" fillId="0" borderId="9" xfId="0" applyNumberFormat="1" applyFont="1" applyBorder="1"/>
    <xf numFmtId="0" fontId="12" fillId="0" borderId="0" xfId="0" applyFont="1" applyAlignment="1">
      <alignment horizontal="left" vertical="top" wrapText="1"/>
    </xf>
    <xf numFmtId="0" fontId="3" fillId="0" borderId="56" xfId="0" applyFont="1" applyBorder="1" applyAlignment="1">
      <alignment horizontal="center" vertical="top"/>
    </xf>
    <xf numFmtId="165" fontId="3" fillId="0" borderId="13" xfId="0" applyNumberFormat="1" applyFont="1" applyBorder="1"/>
    <xf numFmtId="0" fontId="3" fillId="0" borderId="5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3" fillId="0" borderId="17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/>
    </xf>
    <xf numFmtId="49" fontId="7" fillId="0" borderId="19" xfId="1" applyNumberFormat="1" applyFont="1" applyBorder="1" applyAlignment="1">
      <alignment horizontal="center"/>
    </xf>
    <xf numFmtId="49" fontId="7" fillId="0" borderId="11" xfId="1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21" xfId="0" applyFont="1" applyBorder="1"/>
    <xf numFmtId="165" fontId="7" fillId="0" borderId="19" xfId="0" applyNumberFormat="1" applyFont="1" applyBorder="1"/>
    <xf numFmtId="0" fontId="1" fillId="2" borderId="22" xfId="0" applyFont="1" applyFill="1" applyBorder="1" applyAlignment="1">
      <alignment vertical="top" wrapText="1"/>
    </xf>
    <xf numFmtId="164" fontId="3" fillId="2" borderId="32" xfId="0" applyNumberFormat="1" applyFont="1" applyFill="1" applyBorder="1"/>
    <xf numFmtId="0" fontId="3" fillId="2" borderId="2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right"/>
    </xf>
    <xf numFmtId="165" fontId="7" fillId="0" borderId="22" xfId="0" applyNumberFormat="1" applyFont="1" applyBorder="1"/>
    <xf numFmtId="164" fontId="7" fillId="0" borderId="11" xfId="0" applyNumberFormat="1" applyFont="1" applyBorder="1"/>
    <xf numFmtId="165" fontId="7" fillId="0" borderId="14" xfId="0" applyNumberFormat="1" applyFont="1" applyFill="1" applyBorder="1"/>
    <xf numFmtId="0" fontId="1" fillId="2" borderId="20" xfId="0" applyFont="1" applyFill="1" applyBorder="1"/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wrapText="1"/>
    </xf>
    <xf numFmtId="0" fontId="7" fillId="2" borderId="21" xfId="0" applyFont="1" applyFill="1" applyBorder="1"/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wrapText="1"/>
    </xf>
    <xf numFmtId="164" fontId="7" fillId="0" borderId="14" xfId="0" applyNumberFormat="1" applyFont="1" applyFill="1" applyBorder="1" applyAlignment="1">
      <alignment horizontal="right"/>
    </xf>
    <xf numFmtId="165" fontId="7" fillId="2" borderId="19" xfId="0" applyNumberFormat="1" applyFont="1" applyFill="1" applyBorder="1"/>
    <xf numFmtId="164" fontId="7" fillId="2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4" fontId="1" fillId="2" borderId="38" xfId="0" applyNumberFormat="1" applyFont="1" applyFill="1" applyBorder="1"/>
    <xf numFmtId="0" fontId="9" fillId="0" borderId="16" xfId="0" applyFont="1" applyFill="1" applyBorder="1" applyAlignment="1">
      <alignment vertical="center" wrapText="1"/>
    </xf>
    <xf numFmtId="0" fontId="7" fillId="0" borderId="14" xfId="1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7" fillId="0" borderId="21" xfId="1" applyFont="1" applyBorder="1" applyAlignment="1">
      <alignment horizontal="left" vertical="top" wrapText="1"/>
    </xf>
    <xf numFmtId="0" fontId="7" fillId="0" borderId="15" xfId="1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164" fontId="7" fillId="0" borderId="19" xfId="0" applyNumberFormat="1" applyFont="1" applyBorder="1"/>
    <xf numFmtId="164" fontId="7" fillId="0" borderId="16" xfId="0" applyNumberFormat="1" applyFont="1" applyBorder="1"/>
    <xf numFmtId="0" fontId="1" fillId="2" borderId="5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1" fillId="2" borderId="2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wrapText="1"/>
    </xf>
    <xf numFmtId="0" fontId="1" fillId="2" borderId="5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justify" wrapText="1"/>
    </xf>
    <xf numFmtId="164" fontId="1" fillId="2" borderId="14" xfId="0" applyNumberFormat="1" applyFont="1" applyFill="1" applyBorder="1" applyAlignment="1">
      <alignment vertical="center"/>
    </xf>
    <xf numFmtId="164" fontId="1" fillId="2" borderId="37" xfId="0" applyNumberFormat="1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 vertical="center"/>
    </xf>
    <xf numFmtId="165" fontId="1" fillId="0" borderId="14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164" fontId="1" fillId="2" borderId="14" xfId="0" applyNumberFormat="1" applyFont="1" applyFill="1" applyBorder="1" applyAlignment="1"/>
    <xf numFmtId="0" fontId="3" fillId="0" borderId="4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164" fontId="13" fillId="0" borderId="13" xfId="0" applyNumberFormat="1" applyFont="1" applyBorder="1"/>
    <xf numFmtId="164" fontId="13" fillId="2" borderId="9" xfId="0" applyNumberFormat="1" applyFont="1" applyFill="1" applyBorder="1"/>
    <xf numFmtId="164" fontId="6" fillId="2" borderId="11" xfId="0" applyNumberFormat="1" applyFont="1" applyFill="1" applyBorder="1"/>
    <xf numFmtId="164" fontId="12" fillId="2" borderId="14" xfId="0" applyNumberFormat="1" applyFont="1" applyFill="1" applyBorder="1"/>
    <xf numFmtId="164" fontId="12" fillId="2" borderId="10" xfId="0" applyNumberFormat="1" applyFont="1" applyFill="1" applyBorder="1"/>
    <xf numFmtId="164" fontId="12" fillId="2" borderId="15" xfId="0" applyNumberFormat="1" applyFont="1" applyFill="1" applyBorder="1"/>
    <xf numFmtId="164" fontId="13" fillId="2" borderId="5" xfId="0" applyNumberFormat="1" applyFont="1" applyFill="1" applyBorder="1"/>
    <xf numFmtId="164" fontId="6" fillId="2" borderId="19" xfId="0" applyNumberFormat="1" applyFont="1" applyFill="1" applyBorder="1"/>
    <xf numFmtId="164" fontId="12" fillId="2" borderId="22" xfId="0" applyNumberFormat="1" applyFont="1" applyFill="1" applyBorder="1"/>
    <xf numFmtId="164" fontId="14" fillId="2" borderId="5" xfId="0" applyNumberFormat="1" applyFont="1" applyFill="1" applyBorder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164" fontId="6" fillId="2" borderId="21" xfId="0" applyNumberFormat="1" applyFont="1" applyFill="1" applyBorder="1"/>
    <xf numFmtId="164" fontId="13" fillId="0" borderId="18" xfId="0" applyNumberFormat="1" applyFont="1" applyBorder="1"/>
    <xf numFmtId="164" fontId="6" fillId="2" borderId="22" xfId="0" applyNumberFormat="1" applyFont="1" applyFill="1" applyBorder="1"/>
    <xf numFmtId="164" fontId="13" fillId="0" borderId="5" xfId="0" applyNumberFormat="1" applyFont="1" applyBorder="1"/>
    <xf numFmtId="164" fontId="6" fillId="2" borderId="10" xfId="0" applyNumberFormat="1" applyFont="1" applyFill="1" applyBorder="1"/>
    <xf numFmtId="164" fontId="14" fillId="0" borderId="5" xfId="0" applyNumberFormat="1" applyFont="1" applyBorder="1"/>
    <xf numFmtId="164" fontId="6" fillId="0" borderId="19" xfId="0" applyNumberFormat="1" applyFont="1" applyFill="1" applyBorder="1"/>
    <xf numFmtId="164" fontId="6" fillId="0" borderId="14" xfId="0" applyNumberFormat="1" applyFont="1" applyFill="1" applyBorder="1"/>
    <xf numFmtId="164" fontId="12" fillId="0" borderId="22" xfId="0" applyNumberFormat="1" applyFont="1" applyFill="1" applyBorder="1" applyAlignment="1">
      <alignment horizontal="right"/>
    </xf>
    <xf numFmtId="164" fontId="12" fillId="0" borderId="14" xfId="0" applyNumberFormat="1" applyFont="1" applyFill="1" applyBorder="1"/>
    <xf numFmtId="164" fontId="12" fillId="0" borderId="22" xfId="0" applyNumberFormat="1" applyFont="1" applyFill="1" applyBorder="1"/>
    <xf numFmtId="164" fontId="6" fillId="2" borderId="16" xfId="0" applyNumberFormat="1" applyFont="1" applyFill="1" applyBorder="1"/>
    <xf numFmtId="164" fontId="12" fillId="2" borderId="11" xfId="0" applyNumberFormat="1" applyFont="1" applyFill="1" applyBorder="1"/>
    <xf numFmtId="164" fontId="12" fillId="2" borderId="16" xfId="0" applyNumberFormat="1" applyFont="1" applyFill="1" applyBorder="1"/>
    <xf numFmtId="164" fontId="13" fillId="2" borderId="4" xfId="0" applyNumberFormat="1" applyFont="1" applyFill="1" applyBorder="1"/>
    <xf numFmtId="164" fontId="6" fillId="2" borderId="13" xfId="0" applyNumberFormat="1" applyFont="1" applyFill="1" applyBorder="1"/>
    <xf numFmtId="164" fontId="6" fillId="0" borderId="21" xfId="0" applyNumberFormat="1" applyFont="1" applyFill="1" applyBorder="1"/>
    <xf numFmtId="164" fontId="14" fillId="0" borderId="5" xfId="0" applyNumberFormat="1" applyFont="1" applyFill="1" applyBorder="1"/>
    <xf numFmtId="164" fontId="12" fillId="2" borderId="19" xfId="0" applyNumberFormat="1" applyFont="1" applyFill="1" applyBorder="1"/>
    <xf numFmtId="164" fontId="12" fillId="0" borderId="19" xfId="0" applyNumberFormat="1" applyFont="1" applyFill="1" applyBorder="1"/>
    <xf numFmtId="164" fontId="14" fillId="0" borderId="9" xfId="0" applyNumberFormat="1" applyFont="1" applyBorder="1"/>
    <xf numFmtId="164" fontId="6" fillId="2" borderId="20" xfId="0" applyNumberFormat="1" applyFont="1" applyFill="1" applyBorder="1"/>
    <xf numFmtId="164" fontId="13" fillId="0" borderId="34" xfId="0" applyNumberFormat="1" applyFont="1" applyBorder="1"/>
    <xf numFmtId="164" fontId="13" fillId="0" borderId="35" xfId="0" applyNumberFormat="1" applyFont="1" applyBorder="1"/>
    <xf numFmtId="164" fontId="13" fillId="0" borderId="9" xfId="0" applyNumberFormat="1" applyFont="1" applyBorder="1"/>
    <xf numFmtId="164" fontId="13" fillId="0" borderId="24" xfId="0" applyNumberFormat="1" applyFont="1" applyBorder="1"/>
    <xf numFmtId="164" fontId="6" fillId="2" borderId="14" xfId="0" applyNumberFormat="1" applyFont="1" applyFill="1" applyBorder="1" applyAlignment="1"/>
    <xf numFmtId="164" fontId="6" fillId="2" borderId="0" xfId="0" applyNumberFormat="1" applyFont="1" applyFill="1" applyBorder="1"/>
    <xf numFmtId="164" fontId="6" fillId="2" borderId="37" xfId="0" applyNumberFormat="1" applyFont="1" applyFill="1" applyBorder="1" applyAlignment="1">
      <alignment vertical="center"/>
    </xf>
    <xf numFmtId="164" fontId="6" fillId="2" borderId="35" xfId="0" applyNumberFormat="1" applyFont="1" applyFill="1" applyBorder="1"/>
    <xf numFmtId="164" fontId="6" fillId="2" borderId="5" xfId="0" applyNumberFormat="1" applyFont="1" applyFill="1" applyBorder="1"/>
    <xf numFmtId="164" fontId="13" fillId="0" borderId="24" xfId="2" applyNumberFormat="1" applyFont="1" applyFill="1" applyBorder="1" applyAlignment="1"/>
    <xf numFmtId="164" fontId="6" fillId="0" borderId="12" xfId="2" applyNumberFormat="1" applyFont="1" applyFill="1" applyBorder="1" applyAlignment="1"/>
    <xf numFmtId="168" fontId="6" fillId="0" borderId="16" xfId="2" applyNumberFormat="1" applyFont="1" applyFill="1" applyBorder="1" applyAlignment="1"/>
    <xf numFmtId="164" fontId="6" fillId="2" borderId="9" xfId="0" applyNumberFormat="1" applyFont="1" applyFill="1" applyBorder="1"/>
    <xf numFmtId="166" fontId="13" fillId="2" borderId="24" xfId="0" applyNumberFormat="1" applyFont="1" applyFill="1" applyBorder="1"/>
    <xf numFmtId="166" fontId="6" fillId="2" borderId="34" xfId="0" applyNumberFormat="1" applyFont="1" applyFill="1" applyBorder="1"/>
    <xf numFmtId="166" fontId="6" fillId="2" borderId="32" xfId="0" applyNumberFormat="1" applyFont="1" applyFill="1" applyBorder="1"/>
    <xf numFmtId="166" fontId="6" fillId="2" borderId="0" xfId="0" applyNumberFormat="1" applyFont="1" applyFill="1" applyBorder="1"/>
    <xf numFmtId="166" fontId="13" fillId="2" borderId="0" xfId="0" applyNumberFormat="1" applyFont="1" applyFill="1" applyBorder="1"/>
    <xf numFmtId="166" fontId="13" fillId="2" borderId="0" xfId="0" applyNumberFormat="1" applyFont="1" applyFill="1"/>
    <xf numFmtId="0" fontId="6" fillId="2" borderId="0" xfId="0" applyFont="1" applyFill="1"/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6"/>
  <sheetViews>
    <sheetView workbookViewId="0">
      <selection sqref="A1:XFD1048576"/>
    </sheetView>
  </sheetViews>
  <sheetFormatPr defaultRowHeight="12" x14ac:dyDescent="0.2"/>
  <cols>
    <col min="1" max="1" width="21" style="19" customWidth="1"/>
    <col min="2" max="2" width="73.85546875" style="1" customWidth="1"/>
    <col min="3" max="3" width="14.7109375" style="242" hidden="1" customWidth="1"/>
    <col min="4" max="4" width="14.42578125" style="242" customWidth="1"/>
    <col min="5" max="5" width="13.5703125" style="81" customWidth="1"/>
    <col min="6" max="6" width="13.28515625" style="248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215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66" t="s">
        <v>3</v>
      </c>
      <c r="B5" s="369" t="s">
        <v>4</v>
      </c>
      <c r="C5" s="372" t="s">
        <v>5</v>
      </c>
      <c r="D5" s="372" t="s">
        <v>219</v>
      </c>
      <c r="E5" s="372" t="s">
        <v>216</v>
      </c>
      <c r="F5" s="375" t="s">
        <v>217</v>
      </c>
      <c r="G5" s="360" t="s">
        <v>6</v>
      </c>
      <c r="H5" s="361"/>
    </row>
    <row r="6" spans="1:8" s="10" customFormat="1" x14ac:dyDescent="0.2">
      <c r="A6" s="367"/>
      <c r="B6" s="370"/>
      <c r="C6" s="373"/>
      <c r="D6" s="373"/>
      <c r="E6" s="373"/>
      <c r="F6" s="376"/>
      <c r="G6" s="362" t="s">
        <v>7</v>
      </c>
      <c r="H6" s="364" t="s">
        <v>8</v>
      </c>
    </row>
    <row r="7" spans="1:8" ht="6.75" customHeight="1" thickBot="1" x14ac:dyDescent="0.25">
      <c r="A7" s="368"/>
      <c r="B7" s="371"/>
      <c r="C7" s="374"/>
      <c r="D7" s="374"/>
      <c r="E7" s="374"/>
      <c r="F7" s="377"/>
      <c r="G7" s="363"/>
      <c r="H7" s="365"/>
    </row>
    <row r="8" spans="1:8" s="14" customFormat="1" x14ac:dyDescent="0.2">
      <c r="A8" s="276" t="s">
        <v>221</v>
      </c>
      <c r="B8" s="274" t="s">
        <v>9</v>
      </c>
      <c r="C8" s="251" t="e">
        <f>C9+C14+C20+C29+C32+C37+C50+C55+C59+C64+C97</f>
        <v>#REF!</v>
      </c>
      <c r="D8" s="251">
        <f>D9+D14+D20+D29+D32+D37+D50+D55+D59+D64+D97</f>
        <v>142311.74122</v>
      </c>
      <c r="E8" s="251">
        <f>E9+E20+E32+E50+E64+E97+E37+E29+E14+E59+E55</f>
        <v>7336.9473399999997</v>
      </c>
      <c r="F8" s="251">
        <f>F9+F20+F32+F50+F64+F97+F37+F29+F14+F59+F55</f>
        <v>5768.4913800000004</v>
      </c>
      <c r="G8" s="275">
        <f t="shared" ref="G8:G27" si="0">E8/D8*100</f>
        <v>5.1555460407569598</v>
      </c>
      <c r="H8" s="256">
        <f t="shared" ref="H8:H40" si="1">E8-D8</f>
        <v>-134974.79387999998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0</v>
      </c>
      <c r="D9" s="17">
        <f>D10</f>
        <v>68657.263330000002</v>
      </c>
      <c r="E9" s="17">
        <f>E10</f>
        <v>4659.54799</v>
      </c>
      <c r="F9" s="18">
        <f>F10</f>
        <v>3272.8638500000002</v>
      </c>
      <c r="G9" s="38">
        <f t="shared" si="0"/>
        <v>6.7866788799954918</v>
      </c>
      <c r="H9" s="97">
        <f t="shared" si="1"/>
        <v>-63997.715340000002</v>
      </c>
    </row>
    <row r="10" spans="1:8" x14ac:dyDescent="0.2">
      <c r="A10" s="278" t="s">
        <v>223</v>
      </c>
      <c r="B10" s="19" t="s">
        <v>11</v>
      </c>
      <c r="C10" s="20">
        <f>C11+C12+C13</f>
        <v>0</v>
      </c>
      <c r="D10" s="20">
        <f>D11+D12+D13</f>
        <v>68657.263330000002</v>
      </c>
      <c r="E10" s="20">
        <f>E11+E12+E13</f>
        <v>4659.54799</v>
      </c>
      <c r="F10" s="20">
        <f>F11+F12+F13</f>
        <v>3272.8638500000002</v>
      </c>
      <c r="G10" s="21">
        <f t="shared" si="0"/>
        <v>6.7866788799954918</v>
      </c>
      <c r="H10" s="22">
        <f t="shared" si="1"/>
        <v>-63997.715340000002</v>
      </c>
    </row>
    <row r="11" spans="1:8" ht="24" x14ac:dyDescent="0.2">
      <c r="A11" s="279" t="s">
        <v>224</v>
      </c>
      <c r="B11" s="333" t="s">
        <v>12</v>
      </c>
      <c r="C11" s="42"/>
      <c r="D11" s="42">
        <v>67824.563330000004</v>
      </c>
      <c r="E11" s="42">
        <v>4651.6633099999999</v>
      </c>
      <c r="F11" s="43">
        <v>3205.1164600000002</v>
      </c>
      <c r="G11" s="62">
        <f t="shared" si="0"/>
        <v>6.8583756114541563</v>
      </c>
      <c r="H11" s="44">
        <f t="shared" si="1"/>
        <v>-63172.900020000001</v>
      </c>
    </row>
    <row r="12" spans="1:8" ht="46.5" customHeight="1" x14ac:dyDescent="0.2">
      <c r="A12" s="279" t="s">
        <v>225</v>
      </c>
      <c r="B12" s="273" t="s">
        <v>13</v>
      </c>
      <c r="C12" s="266"/>
      <c r="D12" s="266">
        <v>283</v>
      </c>
      <c r="E12" s="266">
        <v>4.6470399999999996</v>
      </c>
      <c r="F12" s="267">
        <v>65.725430000000003</v>
      </c>
      <c r="G12" s="268">
        <f t="shared" si="0"/>
        <v>1.6420636042402827</v>
      </c>
      <c r="H12" s="44">
        <f t="shared" si="1"/>
        <v>-278.35296</v>
      </c>
    </row>
    <row r="13" spans="1:8" ht="24.75" thickBot="1" x14ac:dyDescent="0.25">
      <c r="A13" s="279" t="s">
        <v>226</v>
      </c>
      <c r="B13" s="333" t="s">
        <v>14</v>
      </c>
      <c r="C13" s="269"/>
      <c r="D13" s="269">
        <v>549.70000000000005</v>
      </c>
      <c r="E13" s="269">
        <v>3.2376399999999999</v>
      </c>
      <c r="F13" s="270">
        <v>2.02196</v>
      </c>
      <c r="G13" s="271">
        <f t="shared" si="0"/>
        <v>0.58898308168091673</v>
      </c>
      <c r="H13" s="272">
        <f t="shared" si="1"/>
        <v>-546.46235999999999</v>
      </c>
    </row>
    <row r="14" spans="1:8" ht="12.75" thickBot="1" x14ac:dyDescent="0.25">
      <c r="A14" s="280" t="s">
        <v>227</v>
      </c>
      <c r="B14" s="34" t="s">
        <v>15</v>
      </c>
      <c r="C14" s="35">
        <f>C15</f>
        <v>0</v>
      </c>
      <c r="D14" s="35">
        <f>D15</f>
        <v>10525.67599</v>
      </c>
      <c r="E14" s="36">
        <f>E15</f>
        <v>991.33844999999985</v>
      </c>
      <c r="F14" s="37">
        <f>F15</f>
        <v>778.20468999999991</v>
      </c>
      <c r="G14" s="38">
        <f t="shared" si="0"/>
        <v>9.4182877274754482</v>
      </c>
      <c r="H14" s="13">
        <f t="shared" si="1"/>
        <v>-9534.3375400000004</v>
      </c>
    </row>
    <row r="15" spans="1:8" x14ac:dyDescent="0.2">
      <c r="A15" s="281" t="s">
        <v>228</v>
      </c>
      <c r="B15" s="334" t="s">
        <v>16</v>
      </c>
      <c r="C15" s="39">
        <f>C16+C17+C18+C19</f>
        <v>0</v>
      </c>
      <c r="D15" s="39">
        <f>D16+D17+D18+D19</f>
        <v>10525.67599</v>
      </c>
      <c r="E15" s="39">
        <f>E16+E17+E18+E19</f>
        <v>991.33844999999985</v>
      </c>
      <c r="F15" s="40">
        <f>F16+F17+F18+F19</f>
        <v>778.20468999999991</v>
      </c>
      <c r="G15" s="41">
        <f t="shared" si="0"/>
        <v>9.4182877274754482</v>
      </c>
      <c r="H15" s="22">
        <f t="shared" si="1"/>
        <v>-9534.3375400000004</v>
      </c>
    </row>
    <row r="16" spans="1:8" s="45" customFormat="1" x14ac:dyDescent="0.2">
      <c r="A16" s="282" t="s">
        <v>229</v>
      </c>
      <c r="B16" s="335" t="s">
        <v>17</v>
      </c>
      <c r="C16" s="42"/>
      <c r="D16" s="42">
        <v>4758.9827100000002</v>
      </c>
      <c r="E16" s="42">
        <v>455.47071</v>
      </c>
      <c r="F16" s="43">
        <v>357.42683</v>
      </c>
      <c r="G16" s="25">
        <f t="shared" si="0"/>
        <v>9.5707578227364483</v>
      </c>
      <c r="H16" s="44">
        <f t="shared" si="1"/>
        <v>-4303.5120000000006</v>
      </c>
    </row>
    <row r="17" spans="1:8" s="45" customFormat="1" x14ac:dyDescent="0.2">
      <c r="A17" s="282" t="s">
        <v>230</v>
      </c>
      <c r="B17" s="335" t="s">
        <v>18</v>
      </c>
      <c r="C17" s="42"/>
      <c r="D17" s="42">
        <v>26.34639</v>
      </c>
      <c r="E17" s="42">
        <v>2.6803900000000001</v>
      </c>
      <c r="F17" s="43">
        <v>2.1068899999999999</v>
      </c>
      <c r="G17" s="25">
        <f t="shared" si="0"/>
        <v>10.173651874127728</v>
      </c>
      <c r="H17" s="44">
        <f t="shared" si="1"/>
        <v>-23.666</v>
      </c>
    </row>
    <row r="18" spans="1:8" s="45" customFormat="1" x14ac:dyDescent="0.2">
      <c r="A18" s="282" t="s">
        <v>231</v>
      </c>
      <c r="B18" s="335" t="s">
        <v>19</v>
      </c>
      <c r="C18" s="42"/>
      <c r="D18" s="42">
        <v>6337.0951400000004</v>
      </c>
      <c r="E18" s="42">
        <v>563.53211999999996</v>
      </c>
      <c r="F18" s="43">
        <v>479.58310999999998</v>
      </c>
      <c r="G18" s="46">
        <f t="shared" si="0"/>
        <v>8.8925936497775222</v>
      </c>
      <c r="H18" s="44">
        <f t="shared" si="1"/>
        <v>-5773.5630200000005</v>
      </c>
    </row>
    <row r="19" spans="1:8" s="45" customFormat="1" ht="12.75" thickBot="1" x14ac:dyDescent="0.25">
      <c r="A19" s="283" t="s">
        <v>232</v>
      </c>
      <c r="B19" s="336" t="s">
        <v>20</v>
      </c>
      <c r="C19" s="47"/>
      <c r="D19" s="47">
        <v>-596.74824999999998</v>
      </c>
      <c r="E19" s="47">
        <v>-30.34477</v>
      </c>
      <c r="F19" s="48">
        <v>-60.912140000000001</v>
      </c>
      <c r="G19" s="29">
        <f t="shared" si="0"/>
        <v>5.0850203582498992</v>
      </c>
      <c r="H19" s="44">
        <f t="shared" si="1"/>
        <v>566.40347999999994</v>
      </c>
    </row>
    <row r="20" spans="1:8" s="53" customFormat="1" ht="12.75" thickBot="1" x14ac:dyDescent="0.25">
      <c r="A20" s="150" t="s">
        <v>233</v>
      </c>
      <c r="B20" s="50" t="s">
        <v>21</v>
      </c>
      <c r="C20" s="51" t="e">
        <f>C21+C25+C27+C28+#REF!</f>
        <v>#REF!</v>
      </c>
      <c r="D20" s="51">
        <f>D21+D25+D27+D28</f>
        <v>26143.42</v>
      </c>
      <c r="E20" s="51">
        <f>E21+E25+E27+E28+E26</f>
        <v>391.09882999999996</v>
      </c>
      <c r="F20" s="51">
        <f>F21+F25+F27+F28+F26</f>
        <v>855.69079000000011</v>
      </c>
      <c r="G20" s="12">
        <f t="shared" si="0"/>
        <v>1.4959742451446674</v>
      </c>
      <c r="H20" s="52">
        <f t="shared" si="1"/>
        <v>-25752.321169999999</v>
      </c>
    </row>
    <row r="21" spans="1:8" s="10" customFormat="1" x14ac:dyDescent="0.2">
      <c r="A21" s="284" t="s">
        <v>234</v>
      </c>
      <c r="B21" s="337" t="s">
        <v>22</v>
      </c>
      <c r="C21" s="39">
        <f>C22+C23+C24</f>
        <v>0</v>
      </c>
      <c r="D21" s="39">
        <f>D22+D23+D24</f>
        <v>20225</v>
      </c>
      <c r="E21" s="39">
        <f>E22+E23+E24</f>
        <v>371.72831000000002</v>
      </c>
      <c r="F21" s="39">
        <f>F22+F23+F24</f>
        <v>201.63032999999999</v>
      </c>
      <c r="G21" s="46">
        <f t="shared" si="0"/>
        <v>1.8379644499381953</v>
      </c>
      <c r="H21" s="22">
        <f t="shared" si="1"/>
        <v>-19853.271690000001</v>
      </c>
    </row>
    <row r="22" spans="1:8" s="53" customFormat="1" x14ac:dyDescent="0.2">
      <c r="A22" s="184" t="s">
        <v>235</v>
      </c>
      <c r="B22" s="56" t="s">
        <v>23</v>
      </c>
      <c r="C22" s="42"/>
      <c r="D22" s="42">
        <v>12749</v>
      </c>
      <c r="E22" s="42">
        <v>329.55824000000001</v>
      </c>
      <c r="F22" s="43">
        <v>210.40382</v>
      </c>
      <c r="G22" s="62">
        <f t="shared" si="0"/>
        <v>2.5849732528041418</v>
      </c>
      <c r="H22" s="44">
        <f t="shared" si="1"/>
        <v>-12419.44176</v>
      </c>
    </row>
    <row r="23" spans="1:8" s="53" customFormat="1" ht="23.25" customHeight="1" x14ac:dyDescent="0.2">
      <c r="A23" s="208" t="s">
        <v>236</v>
      </c>
      <c r="B23" s="56" t="s">
        <v>24</v>
      </c>
      <c r="C23" s="42"/>
      <c r="D23" s="42">
        <v>7476</v>
      </c>
      <c r="E23" s="42">
        <v>42.170070000000003</v>
      </c>
      <c r="F23" s="43">
        <v>-8.7734900000000007</v>
      </c>
      <c r="G23" s="62">
        <f t="shared" si="0"/>
        <v>0.56407263242375605</v>
      </c>
      <c r="H23" s="44">
        <f t="shared" si="1"/>
        <v>-7433.8299299999999</v>
      </c>
    </row>
    <row r="24" spans="1:8" s="53" customFormat="1" ht="24" hidden="1" x14ac:dyDescent="0.2">
      <c r="A24" s="208" t="s">
        <v>237</v>
      </c>
      <c r="B24" s="98" t="s">
        <v>25</v>
      </c>
      <c r="C24" s="23"/>
      <c r="D24" s="23"/>
      <c r="E24" s="23"/>
      <c r="F24" s="24"/>
      <c r="G24" s="25"/>
      <c r="H24" s="26">
        <f t="shared" si="1"/>
        <v>0</v>
      </c>
    </row>
    <row r="25" spans="1:8" ht="14.25" customHeight="1" x14ac:dyDescent="0.2">
      <c r="A25" s="208" t="s">
        <v>238</v>
      </c>
      <c r="B25" s="338" t="s">
        <v>26</v>
      </c>
      <c r="C25" s="30"/>
      <c r="D25" s="30"/>
      <c r="E25" s="30">
        <v>-3.5319999999999997E-2</v>
      </c>
      <c r="F25" s="59">
        <v>95.571259999999995</v>
      </c>
      <c r="G25" s="25" t="e">
        <f t="shared" si="0"/>
        <v>#DIV/0!</v>
      </c>
      <c r="H25" s="26">
        <f t="shared" si="1"/>
        <v>-3.5319999999999997E-2</v>
      </c>
    </row>
    <row r="26" spans="1:8" ht="24" hidden="1" x14ac:dyDescent="0.2">
      <c r="A26" s="171" t="s">
        <v>239</v>
      </c>
      <c r="B26" s="98" t="s">
        <v>27</v>
      </c>
      <c r="C26" s="30"/>
      <c r="D26" s="30"/>
      <c r="E26" s="30"/>
      <c r="F26" s="31"/>
      <c r="G26" s="25"/>
      <c r="H26" s="26"/>
    </row>
    <row r="27" spans="1:8" x14ac:dyDescent="0.2">
      <c r="A27" s="154" t="s">
        <v>240</v>
      </c>
      <c r="B27" s="339" t="s">
        <v>220</v>
      </c>
      <c r="C27" s="60"/>
      <c r="D27" s="60">
        <v>5341.42</v>
      </c>
      <c r="E27" s="60">
        <v>1.268</v>
      </c>
      <c r="F27" s="61">
        <v>525.06217000000004</v>
      </c>
      <c r="G27" s="25">
        <f t="shared" si="0"/>
        <v>2.3739005732558008E-2</v>
      </c>
      <c r="H27" s="26">
        <f t="shared" si="1"/>
        <v>-5340.152</v>
      </c>
    </row>
    <row r="28" spans="1:8" ht="12.75" thickBot="1" x14ac:dyDescent="0.25">
      <c r="A28" s="147" t="s">
        <v>241</v>
      </c>
      <c r="B28" s="340" t="s">
        <v>28</v>
      </c>
      <c r="C28" s="30"/>
      <c r="D28" s="30">
        <v>577</v>
      </c>
      <c r="E28" s="30">
        <v>18.137840000000001</v>
      </c>
      <c r="F28" s="31">
        <v>33.427030000000002</v>
      </c>
      <c r="G28" s="63">
        <f t="shared" ref="G28:G40" si="2">E28/D28*100</f>
        <v>3.1434731369150781</v>
      </c>
      <c r="H28" s="26">
        <f t="shared" si="1"/>
        <v>-558.86216000000002</v>
      </c>
    </row>
    <row r="29" spans="1:8" ht="12.75" thickBot="1" x14ac:dyDescent="0.25">
      <c r="A29" s="285" t="s">
        <v>242</v>
      </c>
      <c r="B29" s="64" t="s">
        <v>29</v>
      </c>
      <c r="C29" s="11">
        <f>C30+C31</f>
        <v>0</v>
      </c>
      <c r="D29" s="249">
        <f>D30+D31</f>
        <v>10233.77684</v>
      </c>
      <c r="E29" s="65">
        <f>E30+E31</f>
        <v>210.82562000000001</v>
      </c>
      <c r="F29" s="11">
        <f>F30+F31</f>
        <v>117.89005999999999</v>
      </c>
      <c r="G29" s="12">
        <f t="shared" si="2"/>
        <v>2.0600959283767222</v>
      </c>
      <c r="H29" s="52">
        <f t="shared" si="1"/>
        <v>-10022.951220000001</v>
      </c>
    </row>
    <row r="30" spans="1:8" x14ac:dyDescent="0.2">
      <c r="A30" s="286" t="s">
        <v>243</v>
      </c>
      <c r="B30" s="54" t="s">
        <v>30</v>
      </c>
      <c r="C30" s="27"/>
      <c r="D30" s="27">
        <v>1075</v>
      </c>
      <c r="E30" s="20">
        <v>31.184940000000001</v>
      </c>
      <c r="F30" s="66">
        <v>22.325869999999998</v>
      </c>
      <c r="G30" s="41">
        <f t="shared" si="2"/>
        <v>2.9009246511627911</v>
      </c>
      <c r="H30" s="22">
        <f t="shared" si="1"/>
        <v>-1043.8150599999999</v>
      </c>
    </row>
    <row r="31" spans="1:8" ht="12.75" thickBot="1" x14ac:dyDescent="0.25">
      <c r="A31" s="167" t="s">
        <v>244</v>
      </c>
      <c r="B31" s="67" t="s">
        <v>31</v>
      </c>
      <c r="C31" s="30"/>
      <c r="D31" s="30">
        <v>9158.7768400000004</v>
      </c>
      <c r="E31" s="68">
        <v>179.64068</v>
      </c>
      <c r="F31" s="59">
        <v>95.564189999999996</v>
      </c>
      <c r="G31" s="69">
        <f t="shared" si="2"/>
        <v>1.9614047065262918</v>
      </c>
      <c r="H31" s="33">
        <f t="shared" si="1"/>
        <v>-8979.13616</v>
      </c>
    </row>
    <row r="32" spans="1:8" ht="12.75" thickBot="1" x14ac:dyDescent="0.25">
      <c r="A32" s="293" t="s">
        <v>245</v>
      </c>
      <c r="B32" s="70" t="s">
        <v>32</v>
      </c>
      <c r="C32" s="11" t="e">
        <f>C33+C35+C36+#REF!</f>
        <v>#REF!</v>
      </c>
      <c r="D32" s="11">
        <f>D33+D35+D36</f>
        <v>1727.6237799999999</v>
      </c>
      <c r="E32" s="11">
        <f t="shared" ref="E32:F32" si="3">E33+E35+E36</f>
        <v>101.73225000000001</v>
      </c>
      <c r="F32" s="11">
        <f t="shared" si="3"/>
        <v>74.539990000000003</v>
      </c>
      <c r="G32" s="71">
        <f t="shared" si="2"/>
        <v>5.888565043947243</v>
      </c>
      <c r="H32" s="52">
        <f t="shared" si="1"/>
        <v>-1625.8915299999999</v>
      </c>
    </row>
    <row r="33" spans="1:9" x14ac:dyDescent="0.2">
      <c r="A33" s="286" t="s">
        <v>246</v>
      </c>
      <c r="B33" s="19" t="s">
        <v>33</v>
      </c>
      <c r="C33" s="27">
        <f>C34</f>
        <v>0</v>
      </c>
      <c r="D33" s="27">
        <f>D34</f>
        <v>1639</v>
      </c>
      <c r="E33" s="27">
        <f>E34</f>
        <v>98.502250000000004</v>
      </c>
      <c r="F33" s="28">
        <f>F34</f>
        <v>67.624989999999997</v>
      </c>
      <c r="G33" s="46">
        <f t="shared" si="2"/>
        <v>6.0098993288590608</v>
      </c>
      <c r="H33" s="22">
        <f t="shared" si="1"/>
        <v>-1540.49775</v>
      </c>
    </row>
    <row r="34" spans="1:9" s="45" customFormat="1" x14ac:dyDescent="0.2">
      <c r="A34" s="294" t="s">
        <v>247</v>
      </c>
      <c r="B34" s="287" t="s">
        <v>34</v>
      </c>
      <c r="C34" s="269"/>
      <c r="D34" s="269">
        <v>1639</v>
      </c>
      <c r="E34" s="47">
        <v>98.502250000000004</v>
      </c>
      <c r="F34" s="48">
        <v>67.624989999999997</v>
      </c>
      <c r="G34" s="288">
        <f t="shared" si="2"/>
        <v>6.0098993288590608</v>
      </c>
      <c r="H34" s="44">
        <f t="shared" si="1"/>
        <v>-1540.49775</v>
      </c>
    </row>
    <row r="35" spans="1:9" x14ac:dyDescent="0.2">
      <c r="A35" s="167" t="s">
        <v>248</v>
      </c>
      <c r="B35" s="67" t="s">
        <v>35</v>
      </c>
      <c r="C35" s="30"/>
      <c r="D35" s="30">
        <v>82.623779999999996</v>
      </c>
      <c r="E35" s="60">
        <v>3.23</v>
      </c>
      <c r="F35" s="61">
        <v>1.64</v>
      </c>
      <c r="G35" s="46">
        <f t="shared" si="2"/>
        <v>3.9092861643463905</v>
      </c>
      <c r="H35" s="26">
        <f t="shared" si="1"/>
        <v>-79.393779999999992</v>
      </c>
    </row>
    <row r="36" spans="1:9" ht="13.5" customHeight="1" thickBot="1" x14ac:dyDescent="0.25">
      <c r="A36" s="137" t="s">
        <v>249</v>
      </c>
      <c r="B36" s="289" t="s">
        <v>250</v>
      </c>
      <c r="C36" s="30"/>
      <c r="D36" s="30">
        <v>6</v>
      </c>
      <c r="E36" s="30"/>
      <c r="F36" s="31">
        <v>5.2750000000000004</v>
      </c>
      <c r="G36" s="29">
        <f t="shared" si="2"/>
        <v>0</v>
      </c>
      <c r="H36" s="74">
        <f t="shared" si="1"/>
        <v>-6</v>
      </c>
    </row>
    <row r="37" spans="1:9" ht="24.75" thickBot="1" x14ac:dyDescent="0.25">
      <c r="A37" s="285" t="s">
        <v>251</v>
      </c>
      <c r="B37" s="75" t="s">
        <v>36</v>
      </c>
      <c r="C37" s="76">
        <f>C38+C46+C47+C45</f>
        <v>0</v>
      </c>
      <c r="D37" s="76">
        <f>D38+D46+D47+D45</f>
        <v>24007.510280000002</v>
      </c>
      <c r="E37" s="77">
        <f>E38+E46+E47</f>
        <v>894.44812999999999</v>
      </c>
      <c r="F37" s="76">
        <f>F38+F46+F47+F45</f>
        <v>471.18060999999994</v>
      </c>
      <c r="G37" s="12">
        <f t="shared" si="2"/>
        <v>3.7257013308253804</v>
      </c>
      <c r="H37" s="13">
        <f t="shared" si="1"/>
        <v>-23113.062150000002</v>
      </c>
    </row>
    <row r="38" spans="1:9" s="81" customFormat="1" ht="48" x14ac:dyDescent="0.2">
      <c r="A38" s="295" t="s">
        <v>252</v>
      </c>
      <c r="B38" s="78" t="s">
        <v>37</v>
      </c>
      <c r="C38" s="79">
        <f>C39+C41+C43</f>
        <v>0</v>
      </c>
      <c r="D38" s="79">
        <f>D39+D41+D43</f>
        <v>22860.576280000001</v>
      </c>
      <c r="E38" s="79">
        <f>E39+E41+E43+E45</f>
        <v>687.51620000000003</v>
      </c>
      <c r="F38" s="39">
        <f>F39+F41+F43</f>
        <v>361.97272999999996</v>
      </c>
      <c r="G38" s="21">
        <f t="shared" si="2"/>
        <v>3.0074316219293484</v>
      </c>
      <c r="H38" s="80">
        <f t="shared" si="1"/>
        <v>-22173.060080000003</v>
      </c>
    </row>
    <row r="39" spans="1:9" s="81" customFormat="1" ht="24" x14ac:dyDescent="0.2">
      <c r="A39" s="135" t="s">
        <v>253</v>
      </c>
      <c r="B39" s="82" t="s">
        <v>38</v>
      </c>
      <c r="C39" s="24">
        <f>C40</f>
        <v>0</v>
      </c>
      <c r="D39" s="24">
        <f>D40</f>
        <v>10328.700000000001</v>
      </c>
      <c r="E39" s="23">
        <f>E40</f>
        <v>314.07589000000002</v>
      </c>
      <c r="F39" s="23">
        <f>F40</f>
        <v>186.13086999999999</v>
      </c>
      <c r="G39" s="25">
        <f t="shared" si="2"/>
        <v>3.0408075556459186</v>
      </c>
      <c r="H39" s="26">
        <f t="shared" si="1"/>
        <v>-10014.624110000001</v>
      </c>
    </row>
    <row r="40" spans="1:9" s="81" customFormat="1" ht="24" x14ac:dyDescent="0.2">
      <c r="A40" s="296" t="s">
        <v>254</v>
      </c>
      <c r="B40" s="83" t="s">
        <v>38</v>
      </c>
      <c r="C40" s="84"/>
      <c r="D40" s="302">
        <v>10328.700000000001</v>
      </c>
      <c r="E40" s="47">
        <v>314.07589000000002</v>
      </c>
      <c r="F40" s="47">
        <v>186.13086999999999</v>
      </c>
      <c r="G40" s="303">
        <f t="shared" si="2"/>
        <v>3.0408075556459186</v>
      </c>
      <c r="H40" s="304">
        <f t="shared" si="1"/>
        <v>-10014.624110000001</v>
      </c>
    </row>
    <row r="41" spans="1:9" s="81" customFormat="1" ht="24" x14ac:dyDescent="0.2">
      <c r="A41" s="297" t="s">
        <v>255</v>
      </c>
      <c r="B41" s="342" t="s">
        <v>39</v>
      </c>
      <c r="C41" s="24">
        <f>C42</f>
        <v>0</v>
      </c>
      <c r="D41" s="24">
        <f>D42</f>
        <v>12143.262280000001</v>
      </c>
      <c r="E41" s="23">
        <f>E42</f>
        <v>361.88263000000001</v>
      </c>
      <c r="F41" s="68">
        <f>F42</f>
        <v>156.50642999999999</v>
      </c>
      <c r="G41" s="85">
        <f>G42</f>
        <v>2.9801104650108901</v>
      </c>
      <c r="H41" s="23">
        <f>E41-D41</f>
        <v>-11781.379650000001</v>
      </c>
    </row>
    <row r="42" spans="1:9" s="81" customFormat="1" ht="24" x14ac:dyDescent="0.2">
      <c r="A42" s="298" t="s">
        <v>256</v>
      </c>
      <c r="B42" s="343" t="s">
        <v>39</v>
      </c>
      <c r="C42" s="24"/>
      <c r="D42" s="43">
        <v>12143.262280000001</v>
      </c>
      <c r="E42" s="42">
        <v>361.88263000000001</v>
      </c>
      <c r="F42" s="42">
        <v>156.50642999999999</v>
      </c>
      <c r="G42" s="305">
        <f>E42/D42*100</f>
        <v>2.9801104650108901</v>
      </c>
      <c r="H42" s="42">
        <f>E42-D42</f>
        <v>-11781.379650000001</v>
      </c>
    </row>
    <row r="43" spans="1:9" s="81" customFormat="1" ht="48" x14ac:dyDescent="0.2">
      <c r="A43" s="296" t="s">
        <v>257</v>
      </c>
      <c r="B43" s="342" t="s">
        <v>40</v>
      </c>
      <c r="C43" s="24">
        <f>C44</f>
        <v>0</v>
      </c>
      <c r="D43" s="24">
        <f>D44</f>
        <v>388.61399999999998</v>
      </c>
      <c r="E43" s="23">
        <f>E44</f>
        <v>11.55768</v>
      </c>
      <c r="F43" s="23">
        <f>F44</f>
        <v>19.335429999999999</v>
      </c>
      <c r="G43" s="85">
        <f>G44</f>
        <v>2.9740771047877845</v>
      </c>
      <c r="H43" s="68">
        <f>E43-D43</f>
        <v>-377.05631999999997</v>
      </c>
      <c r="I43" s="86"/>
    </row>
    <row r="44" spans="1:9" s="87" customFormat="1" ht="36" x14ac:dyDescent="0.2">
      <c r="A44" s="296" t="s">
        <v>258</v>
      </c>
      <c r="B44" s="343" t="s">
        <v>41</v>
      </c>
      <c r="C44" s="59"/>
      <c r="D44" s="48">
        <v>388.61399999999998</v>
      </c>
      <c r="E44" s="42">
        <v>11.55768</v>
      </c>
      <c r="F44" s="47">
        <v>19.335429999999999</v>
      </c>
      <c r="G44" s="305">
        <f>E44/D44*100</f>
        <v>2.9740771047877845</v>
      </c>
      <c r="H44" s="42">
        <f>H43</f>
        <v>-377.05631999999997</v>
      </c>
    </row>
    <row r="45" spans="1:9" s="45" customFormat="1" ht="24" x14ac:dyDescent="0.2">
      <c r="A45" s="168" t="s">
        <v>259</v>
      </c>
      <c r="B45" s="341" t="s">
        <v>42</v>
      </c>
      <c r="C45" s="68"/>
      <c r="D45" s="68">
        <v>182.934</v>
      </c>
      <c r="E45" s="68">
        <v>0</v>
      </c>
      <c r="F45" s="68"/>
      <c r="G45" s="63">
        <f t="shared" ref="G45:G52" si="4">E45/D45*100</f>
        <v>0</v>
      </c>
      <c r="H45" s="88">
        <f t="shared" ref="H45:H124" si="5">E45-D45</f>
        <v>-182.934</v>
      </c>
    </row>
    <row r="46" spans="1:9" s="45" customFormat="1" ht="24.75" thickBot="1" x14ac:dyDescent="0.25">
      <c r="A46" s="299" t="s">
        <v>260</v>
      </c>
      <c r="B46" s="341" t="s">
        <v>43</v>
      </c>
      <c r="C46" s="89"/>
      <c r="D46" s="89">
        <v>587.78</v>
      </c>
      <c r="E46" s="89">
        <v>150.23649</v>
      </c>
      <c r="F46" s="89">
        <v>88.159599999999998</v>
      </c>
      <c r="G46" s="63">
        <f t="shared" si="4"/>
        <v>25.559986729728813</v>
      </c>
      <c r="H46" s="88">
        <f t="shared" si="5"/>
        <v>-437.54350999999997</v>
      </c>
    </row>
    <row r="47" spans="1:9" s="53" customFormat="1" ht="12.75" thickBot="1" x14ac:dyDescent="0.25">
      <c r="A47" s="292" t="s">
        <v>261</v>
      </c>
      <c r="B47" s="64" t="s">
        <v>44</v>
      </c>
      <c r="C47" s="11">
        <f>C48+C49</f>
        <v>0</v>
      </c>
      <c r="D47" s="11">
        <f>D48+D49</f>
        <v>376.22</v>
      </c>
      <c r="E47" s="11">
        <f t="shared" ref="E47:F47" si="6">E48+E49</f>
        <v>56.695439999999998</v>
      </c>
      <c r="F47" s="11">
        <f t="shared" si="6"/>
        <v>21.048279999999998</v>
      </c>
      <c r="G47" s="12">
        <f t="shared" si="4"/>
        <v>15.069757057041091</v>
      </c>
      <c r="H47" s="13">
        <f t="shared" si="5"/>
        <v>-319.52456000000001</v>
      </c>
    </row>
    <row r="48" spans="1:9" s="45" customFormat="1" x14ac:dyDescent="0.2">
      <c r="A48" s="300" t="s">
        <v>262</v>
      </c>
      <c r="B48" s="91" t="s">
        <v>45</v>
      </c>
      <c r="C48" s="20"/>
      <c r="D48" s="20">
        <v>365.22</v>
      </c>
      <c r="E48" s="92">
        <v>56.695439999999998</v>
      </c>
      <c r="F48" s="93">
        <v>21.048279999999998</v>
      </c>
      <c r="G48" s="29">
        <f t="shared" si="4"/>
        <v>15.523640545424675</v>
      </c>
      <c r="H48" s="74">
        <f t="shared" si="5"/>
        <v>-308.52456000000001</v>
      </c>
    </row>
    <row r="49" spans="1:9" s="45" customFormat="1" ht="48.75" thickBot="1" x14ac:dyDescent="0.25">
      <c r="A49" s="301" t="s">
        <v>263</v>
      </c>
      <c r="B49" s="94" t="s">
        <v>46</v>
      </c>
      <c r="C49" s="89"/>
      <c r="D49" s="89">
        <v>11</v>
      </c>
      <c r="E49" s="90">
        <v>0</v>
      </c>
      <c r="F49" s="95"/>
      <c r="G49" s="32">
        <f t="shared" si="4"/>
        <v>0</v>
      </c>
      <c r="H49" s="96">
        <f t="shared" si="5"/>
        <v>-11</v>
      </c>
    </row>
    <row r="50" spans="1:9" s="45" customFormat="1" ht="12.75" thickBot="1" x14ac:dyDescent="0.25">
      <c r="A50" s="15" t="s">
        <v>264</v>
      </c>
      <c r="B50" s="64" t="s">
        <v>47</v>
      </c>
      <c r="C50" s="76" t="e">
        <f>C51</f>
        <v>#REF!</v>
      </c>
      <c r="D50" s="250">
        <f>D51</f>
        <v>76.8</v>
      </c>
      <c r="E50" s="76">
        <f>+E51</f>
        <v>0</v>
      </c>
      <c r="F50" s="76">
        <f>+F51</f>
        <v>4.0400000000000002E-3</v>
      </c>
      <c r="G50" s="38">
        <f t="shared" si="4"/>
        <v>0</v>
      </c>
      <c r="H50" s="97">
        <f t="shared" si="5"/>
        <v>-76.8</v>
      </c>
    </row>
    <row r="51" spans="1:9" s="45" customFormat="1" x14ac:dyDescent="0.2">
      <c r="A51" s="217" t="s">
        <v>265</v>
      </c>
      <c r="B51" s="306" t="s">
        <v>48</v>
      </c>
      <c r="C51" s="27" t="e">
        <f>C52+#REF!+C53+C54</f>
        <v>#REF!</v>
      </c>
      <c r="D51" s="27">
        <f>D52+D53+D54</f>
        <v>76.8</v>
      </c>
      <c r="E51" s="27">
        <f t="shared" ref="E51:F51" si="7">E52+E53+E54</f>
        <v>0</v>
      </c>
      <c r="F51" s="27">
        <f t="shared" si="7"/>
        <v>4.0400000000000002E-3</v>
      </c>
      <c r="G51" s="41">
        <f t="shared" si="4"/>
        <v>0</v>
      </c>
      <c r="H51" s="22">
        <f t="shared" si="5"/>
        <v>-76.8</v>
      </c>
    </row>
    <row r="52" spans="1:9" s="45" customFormat="1" x14ac:dyDescent="0.2">
      <c r="A52" s="307" t="s">
        <v>266</v>
      </c>
      <c r="B52" s="308" t="s">
        <v>49</v>
      </c>
      <c r="C52" s="23"/>
      <c r="D52" s="42">
        <v>75.599999999999994</v>
      </c>
      <c r="E52" s="42"/>
      <c r="F52" s="43"/>
      <c r="G52" s="62">
        <f t="shared" si="4"/>
        <v>0</v>
      </c>
      <c r="H52" s="344">
        <f t="shared" si="5"/>
        <v>-75.599999999999994</v>
      </c>
    </row>
    <row r="53" spans="1:9" s="45" customFormat="1" x14ac:dyDescent="0.2">
      <c r="A53" s="307" t="s">
        <v>272</v>
      </c>
      <c r="B53" s="309" t="s">
        <v>50</v>
      </c>
      <c r="C53" s="23"/>
      <c r="D53" s="42">
        <v>1.2</v>
      </c>
      <c r="E53" s="42"/>
      <c r="F53" s="43">
        <v>4.0400000000000002E-3</v>
      </c>
      <c r="G53" s="62">
        <f t="shared" ref="G53:G64" si="8">E53/D53*100</f>
        <v>0</v>
      </c>
      <c r="H53" s="44">
        <f t="shared" si="5"/>
        <v>-1.2</v>
      </c>
    </row>
    <row r="54" spans="1:9" s="45" customFormat="1" ht="24.75" thickBot="1" x14ac:dyDescent="0.25">
      <c r="A54" s="310" t="s">
        <v>267</v>
      </c>
      <c r="B54" s="142" t="s">
        <v>51</v>
      </c>
      <c r="C54" s="23"/>
      <c r="D54" s="42"/>
      <c r="E54" s="42"/>
      <c r="F54" s="43"/>
      <c r="G54" s="271"/>
      <c r="H54" s="345">
        <f t="shared" si="5"/>
        <v>0</v>
      </c>
    </row>
    <row r="55" spans="1:9" s="87" customFormat="1" ht="12.75" thickBot="1" x14ac:dyDescent="0.25">
      <c r="A55" s="311" t="s">
        <v>268</v>
      </c>
      <c r="B55" s="100" t="s">
        <v>52</v>
      </c>
      <c r="C55" s="101">
        <f>C56</f>
        <v>0</v>
      </c>
      <c r="D55" s="101">
        <f>D56</f>
        <v>0</v>
      </c>
      <c r="E55" s="36">
        <f>E56</f>
        <v>24.394870000000001</v>
      </c>
      <c r="F55" s="36">
        <f>F56</f>
        <v>0</v>
      </c>
      <c r="G55" s="38" t="e">
        <f>E55/D55*100</f>
        <v>#DIV/0!</v>
      </c>
      <c r="H55" s="97">
        <f t="shared" si="5"/>
        <v>24.394870000000001</v>
      </c>
    </row>
    <row r="56" spans="1:9" s="87" customFormat="1" x14ac:dyDescent="0.2">
      <c r="A56" s="312" t="s">
        <v>269</v>
      </c>
      <c r="B56" s="102" t="s">
        <v>53</v>
      </c>
      <c r="C56" s="79">
        <f>C57+C58</f>
        <v>0</v>
      </c>
      <c r="D56" s="79">
        <f>D57+D58</f>
        <v>0</v>
      </c>
      <c r="E56" s="39">
        <f>E58+E57</f>
        <v>24.394870000000001</v>
      </c>
      <c r="F56" s="39">
        <f>F58+F57</f>
        <v>0</v>
      </c>
      <c r="G56" s="103"/>
      <c r="H56" s="39"/>
    </row>
    <row r="57" spans="1:9" s="87" customFormat="1" x14ac:dyDescent="0.2">
      <c r="A57" s="140" t="s">
        <v>270</v>
      </c>
      <c r="B57" s="73" t="s">
        <v>54</v>
      </c>
      <c r="C57" s="66"/>
      <c r="D57" s="66"/>
      <c r="E57" s="20">
        <v>24.394870000000001</v>
      </c>
      <c r="F57" s="66"/>
      <c r="G57" s="25" t="e">
        <f t="shared" si="8"/>
        <v>#DIV/0!</v>
      </c>
      <c r="H57" s="26">
        <f t="shared" si="5"/>
        <v>24.394870000000001</v>
      </c>
    </row>
    <row r="58" spans="1:9" s="87" customFormat="1" ht="12.75" thickBot="1" x14ac:dyDescent="0.25">
      <c r="A58" s="313" t="s">
        <v>271</v>
      </c>
      <c r="B58" s="104" t="s">
        <v>55</v>
      </c>
      <c r="C58" s="105"/>
      <c r="D58" s="105"/>
      <c r="E58" s="89"/>
      <c r="F58" s="105"/>
      <c r="G58" s="25" t="e">
        <f t="shared" si="8"/>
        <v>#DIV/0!</v>
      </c>
      <c r="H58" s="26">
        <f t="shared" si="5"/>
        <v>0</v>
      </c>
    </row>
    <row r="59" spans="1:9" s="45" customFormat="1" ht="12" customHeight="1" thickBot="1" x14ac:dyDescent="0.25">
      <c r="A59" s="293" t="s">
        <v>273</v>
      </c>
      <c r="B59" s="106" t="s">
        <v>56</v>
      </c>
      <c r="C59" s="35">
        <f>C60+C62+C63</f>
        <v>0</v>
      </c>
      <c r="D59" s="35">
        <f>D60+D61+D63</f>
        <v>125</v>
      </c>
      <c r="E59" s="35">
        <f t="shared" ref="E59:F59" si="9">E60+E61+E63</f>
        <v>46.015039999999999</v>
      </c>
      <c r="F59" s="35">
        <f t="shared" si="9"/>
        <v>0</v>
      </c>
      <c r="G59" s="12">
        <f t="shared" si="8"/>
        <v>36.812032000000002</v>
      </c>
      <c r="H59" s="13">
        <f t="shared" si="5"/>
        <v>-78.984960000000001</v>
      </c>
    </row>
    <row r="60" spans="1:9" s="45" customFormat="1" ht="48" hidden="1" x14ac:dyDescent="0.2">
      <c r="A60" s="314" t="s">
        <v>274</v>
      </c>
      <c r="B60" s="107" t="s">
        <v>57</v>
      </c>
      <c r="C60" s="108"/>
      <c r="D60" s="108"/>
      <c r="E60" s="109"/>
      <c r="F60" s="109"/>
      <c r="G60" s="46" t="e">
        <f t="shared" si="8"/>
        <v>#DIV/0!</v>
      </c>
      <c r="H60" s="22">
        <f t="shared" si="5"/>
        <v>0</v>
      </c>
    </row>
    <row r="61" spans="1:9" s="45" customFormat="1" ht="24" x14ac:dyDescent="0.2">
      <c r="A61" s="346" t="s">
        <v>297</v>
      </c>
      <c r="B61" s="347" t="s">
        <v>298</v>
      </c>
      <c r="C61" s="61"/>
      <c r="D61" s="61">
        <f>D62</f>
        <v>125</v>
      </c>
      <c r="E61" s="61">
        <f t="shared" ref="E61:F61" si="10">E62</f>
        <v>46.015039999999999</v>
      </c>
      <c r="F61" s="61">
        <f t="shared" si="10"/>
        <v>0</v>
      </c>
      <c r="G61" s="46">
        <f t="shared" ref="G61" si="11">E61/D61*100</f>
        <v>36.812032000000002</v>
      </c>
      <c r="H61" s="99">
        <f t="shared" ref="H61" si="12">E61-D61</f>
        <v>-78.984960000000001</v>
      </c>
    </row>
    <row r="62" spans="1:9" ht="36" customHeight="1" thickBot="1" x14ac:dyDescent="0.25">
      <c r="A62" s="157" t="s">
        <v>275</v>
      </c>
      <c r="B62" s="110" t="s">
        <v>58</v>
      </c>
      <c r="C62" s="111"/>
      <c r="D62" s="315">
        <v>125</v>
      </c>
      <c r="E62" s="27">
        <v>46.015039999999999</v>
      </c>
      <c r="F62" s="28"/>
      <c r="G62" s="46">
        <f t="shared" si="8"/>
        <v>36.812032000000002</v>
      </c>
      <c r="H62" s="99">
        <f t="shared" si="5"/>
        <v>-78.984960000000001</v>
      </c>
    </row>
    <row r="63" spans="1:9" s="86" customFormat="1" ht="24.75" hidden="1" thickBot="1" x14ac:dyDescent="0.25">
      <c r="A63" s="141" t="s">
        <v>276</v>
      </c>
      <c r="B63" s="112" t="s">
        <v>59</v>
      </c>
      <c r="C63" s="105"/>
      <c r="D63" s="105"/>
      <c r="E63" s="89"/>
      <c r="F63" s="89"/>
      <c r="G63" s="29" t="e">
        <f t="shared" si="8"/>
        <v>#DIV/0!</v>
      </c>
      <c r="H63" s="99">
        <f t="shared" si="5"/>
        <v>0</v>
      </c>
      <c r="I63" s="113"/>
    </row>
    <row r="64" spans="1:9" ht="12.75" thickBot="1" x14ac:dyDescent="0.25">
      <c r="A64" s="293" t="s">
        <v>277</v>
      </c>
      <c r="B64" s="70" t="s">
        <v>60</v>
      </c>
      <c r="C64" s="77" t="e">
        <f>C65+C67+C69+C71+C75+C77+#REF!+C81+C83+C92+C73+C95</f>
        <v>#REF!</v>
      </c>
      <c r="D64" s="77">
        <f>D65+D67+D69+D71+D75+D77+D81+D83+D92+D73+D95+D85+D87+D89</f>
        <v>196</v>
      </c>
      <c r="E64" s="77">
        <f>E65+E67+E69+E71+E75+E77+E81+E83+E92+E73+E95+E85+E87+E89+E79</f>
        <v>17.54616</v>
      </c>
      <c r="F64" s="77">
        <f t="shared" ref="F64" si="13">F65+F67+F69+F71+F75+F77+F81+F83+F92+F73+F95+F85+F87+F89</f>
        <v>134.21078</v>
      </c>
      <c r="G64" s="114">
        <f t="shared" si="8"/>
        <v>8.9521224489795923</v>
      </c>
      <c r="H64" s="115">
        <f>E64-D64</f>
        <v>-178.45384000000001</v>
      </c>
    </row>
    <row r="65" spans="1:8" s="10" customFormat="1" ht="36" x14ac:dyDescent="0.2">
      <c r="A65" s="116" t="s">
        <v>61</v>
      </c>
      <c r="B65" s="117" t="s">
        <v>62</v>
      </c>
      <c r="C65" s="79">
        <f>C66</f>
        <v>0</v>
      </c>
      <c r="D65" s="79">
        <f>D66</f>
        <v>8</v>
      </c>
      <c r="E65" s="79">
        <f t="shared" ref="E65:F65" si="14">E66</f>
        <v>0.1</v>
      </c>
      <c r="F65" s="79">
        <f t="shared" si="14"/>
        <v>0</v>
      </c>
      <c r="G65" s="103">
        <f>E65/D65*100</f>
        <v>1.25</v>
      </c>
      <c r="H65" s="39">
        <f t="shared" si="5"/>
        <v>-7.9</v>
      </c>
    </row>
    <row r="66" spans="1:8" ht="48" x14ac:dyDescent="0.2">
      <c r="A66" s="118" t="s">
        <v>63</v>
      </c>
      <c r="B66" s="119" t="s">
        <v>64</v>
      </c>
      <c r="C66" s="79"/>
      <c r="D66" s="124">
        <v>8</v>
      </c>
      <c r="E66" s="125">
        <v>0.1</v>
      </c>
      <c r="F66" s="316"/>
      <c r="G66" s="317"/>
      <c r="H66" s="42"/>
    </row>
    <row r="67" spans="1:8" ht="36.75" customHeight="1" x14ac:dyDescent="0.2">
      <c r="A67" s="116" t="s">
        <v>65</v>
      </c>
      <c r="B67" s="120" t="s">
        <v>66</v>
      </c>
      <c r="C67" s="79">
        <f>C68</f>
        <v>0</v>
      </c>
      <c r="D67" s="79">
        <f>D68</f>
        <v>31</v>
      </c>
      <c r="E67" s="79">
        <f t="shared" ref="E67:F67" si="15">E68</f>
        <v>4.5025000000000004</v>
      </c>
      <c r="F67" s="79">
        <f t="shared" si="15"/>
        <v>2.5</v>
      </c>
      <c r="G67" s="103">
        <f t="shared" ref="G67:G71" si="16">E67/D67*100</f>
        <v>14.5241935483871</v>
      </c>
      <c r="H67" s="23">
        <f t="shared" si="5"/>
        <v>-26.497499999999999</v>
      </c>
    </row>
    <row r="68" spans="1:8" ht="60" x14ac:dyDescent="0.2">
      <c r="A68" s="118" t="s">
        <v>67</v>
      </c>
      <c r="B68" s="121" t="s">
        <v>68</v>
      </c>
      <c r="C68" s="79"/>
      <c r="D68" s="124">
        <v>31</v>
      </c>
      <c r="E68" s="125">
        <v>4.5025000000000004</v>
      </c>
      <c r="F68" s="43">
        <v>2.5</v>
      </c>
      <c r="G68" s="317"/>
      <c r="H68" s="42"/>
    </row>
    <row r="69" spans="1:8" ht="36" x14ac:dyDescent="0.2">
      <c r="A69" s="116" t="s">
        <v>69</v>
      </c>
      <c r="B69" s="57" t="s">
        <v>70</v>
      </c>
      <c r="C69" s="79">
        <f>C70</f>
        <v>0</v>
      </c>
      <c r="D69" s="79">
        <f>D70</f>
        <v>4</v>
      </c>
      <c r="E69" s="79">
        <f>E70</f>
        <v>0.27476</v>
      </c>
      <c r="F69" s="79">
        <f>F70</f>
        <v>0</v>
      </c>
      <c r="G69" s="122">
        <f t="shared" si="16"/>
        <v>6.8689999999999998</v>
      </c>
      <c r="H69" s="123">
        <f t="shared" si="5"/>
        <v>-3.7252399999999999</v>
      </c>
    </row>
    <row r="70" spans="1:8" ht="48" x14ac:dyDescent="0.2">
      <c r="A70" s="118" t="s">
        <v>71</v>
      </c>
      <c r="B70" s="121" t="s">
        <v>72</v>
      </c>
      <c r="C70" s="79"/>
      <c r="D70" s="124">
        <v>4</v>
      </c>
      <c r="E70" s="125">
        <v>0.27476</v>
      </c>
      <c r="F70" s="43"/>
      <c r="G70" s="126"/>
      <c r="H70" s="318"/>
    </row>
    <row r="71" spans="1:8" ht="36" x14ac:dyDescent="0.2">
      <c r="A71" s="116" t="s">
        <v>278</v>
      </c>
      <c r="B71" s="209" t="s">
        <v>279</v>
      </c>
      <c r="C71" s="79">
        <f>C72</f>
        <v>0</v>
      </c>
      <c r="D71" s="79">
        <f>D72</f>
        <v>37</v>
      </c>
      <c r="E71" s="79">
        <f>E72</f>
        <v>0</v>
      </c>
      <c r="F71" s="79">
        <f>F72</f>
        <v>0</v>
      </c>
      <c r="G71" s="122">
        <f t="shared" si="16"/>
        <v>0</v>
      </c>
      <c r="H71" s="123">
        <f t="shared" si="5"/>
        <v>-37</v>
      </c>
    </row>
    <row r="72" spans="1:8" ht="48" x14ac:dyDescent="0.2">
      <c r="A72" s="118" t="s">
        <v>280</v>
      </c>
      <c r="B72" s="319" t="s">
        <v>281</v>
      </c>
      <c r="C72" s="79"/>
      <c r="D72" s="124">
        <v>37</v>
      </c>
      <c r="E72" s="125"/>
      <c r="F72" s="42"/>
      <c r="G72" s="126"/>
      <c r="H72" s="42"/>
    </row>
    <row r="73" spans="1:8" ht="36" x14ac:dyDescent="0.2">
      <c r="A73" s="116" t="s">
        <v>73</v>
      </c>
      <c r="B73" s="57" t="s">
        <v>74</v>
      </c>
      <c r="C73" s="79">
        <f>C74</f>
        <v>0</v>
      </c>
      <c r="D73" s="79">
        <f>D74</f>
        <v>5</v>
      </c>
      <c r="E73" s="79">
        <f t="shared" ref="E73:F73" si="17">E74</f>
        <v>3</v>
      </c>
      <c r="F73" s="79">
        <f t="shared" si="17"/>
        <v>0</v>
      </c>
      <c r="G73" s="122">
        <f t="shared" ref="G73" si="18">E73/D73*100</f>
        <v>60</v>
      </c>
      <c r="H73" s="23">
        <f t="shared" ref="H73" si="19">E73-D73</f>
        <v>-2</v>
      </c>
    </row>
    <row r="74" spans="1:8" ht="48" x14ac:dyDescent="0.2">
      <c r="A74" s="118" t="s">
        <v>75</v>
      </c>
      <c r="B74" s="121" t="s">
        <v>76</v>
      </c>
      <c r="C74" s="124"/>
      <c r="D74" s="124">
        <v>5</v>
      </c>
      <c r="E74" s="125">
        <v>3</v>
      </c>
      <c r="F74" s="42"/>
      <c r="G74" s="126"/>
      <c r="H74" s="42"/>
    </row>
    <row r="75" spans="1:8" ht="36" x14ac:dyDescent="0.2">
      <c r="A75" s="116" t="s">
        <v>77</v>
      </c>
      <c r="B75" s="57" t="s">
        <v>78</v>
      </c>
      <c r="C75" s="79">
        <f>C76</f>
        <v>0</v>
      </c>
      <c r="D75" s="79">
        <f>D76</f>
        <v>0</v>
      </c>
      <c r="E75" s="79">
        <f>E76</f>
        <v>5.0000000000000002E-5</v>
      </c>
      <c r="F75" s="79">
        <f>F76</f>
        <v>6.9995000000000003</v>
      </c>
      <c r="G75" s="122" t="e">
        <f>E75/D75*100</f>
        <v>#DIV/0!</v>
      </c>
      <c r="H75" s="23">
        <f>E75-D75</f>
        <v>5.0000000000000002E-5</v>
      </c>
    </row>
    <row r="76" spans="1:8" ht="48" x14ac:dyDescent="0.2">
      <c r="A76" s="118" t="s">
        <v>79</v>
      </c>
      <c r="B76" s="121" t="s">
        <v>80</v>
      </c>
      <c r="C76" s="79"/>
      <c r="D76" s="124"/>
      <c r="E76" s="125">
        <v>5.0000000000000002E-5</v>
      </c>
      <c r="F76" s="43">
        <v>6.9995000000000003</v>
      </c>
      <c r="G76" s="122"/>
      <c r="H76" s="23"/>
    </row>
    <row r="77" spans="1:8" ht="36" x14ac:dyDescent="0.2">
      <c r="A77" s="116" t="s">
        <v>81</v>
      </c>
      <c r="B77" s="57" t="s">
        <v>82</v>
      </c>
      <c r="C77" s="79">
        <f>C78</f>
        <v>0</v>
      </c>
      <c r="D77" s="79">
        <f>D78</f>
        <v>2</v>
      </c>
      <c r="E77" s="79">
        <f>E78</f>
        <v>0.15</v>
      </c>
      <c r="F77" s="79">
        <f>F78</f>
        <v>0.15</v>
      </c>
      <c r="G77" s="122">
        <f t="shared" ref="G77:G94" si="20">E77/D77*100</f>
        <v>7.5</v>
      </c>
      <c r="H77" s="23">
        <f t="shared" ref="H77:H85" si="21">E77-D77</f>
        <v>-1.85</v>
      </c>
    </row>
    <row r="78" spans="1:8" ht="60" x14ac:dyDescent="0.2">
      <c r="A78" s="118" t="s">
        <v>83</v>
      </c>
      <c r="B78" s="121" t="s">
        <v>84</v>
      </c>
      <c r="C78" s="79"/>
      <c r="D78" s="124">
        <v>2</v>
      </c>
      <c r="E78" s="125">
        <v>0.15</v>
      </c>
      <c r="F78" s="43">
        <v>0.15</v>
      </c>
      <c r="G78" s="126"/>
      <c r="H78" s="42"/>
    </row>
    <row r="79" spans="1:8" ht="36" x14ac:dyDescent="0.2">
      <c r="A79" s="116" t="s">
        <v>299</v>
      </c>
      <c r="B79" s="98" t="s">
        <v>300</v>
      </c>
      <c r="C79" s="79"/>
      <c r="D79" s="79">
        <f>D80</f>
        <v>0</v>
      </c>
      <c r="E79" s="79">
        <f t="shared" ref="E79:F79" si="22">E80</f>
        <v>0.25001000000000001</v>
      </c>
      <c r="F79" s="79">
        <f t="shared" si="22"/>
        <v>0</v>
      </c>
      <c r="G79" s="122" t="e">
        <f t="shared" ref="G79" si="23">E79/D79*100</f>
        <v>#DIV/0!</v>
      </c>
      <c r="H79" s="23">
        <f t="shared" ref="H79" si="24">E79-D79</f>
        <v>0.25001000000000001</v>
      </c>
    </row>
    <row r="80" spans="1:8" ht="48" x14ac:dyDescent="0.2">
      <c r="A80" s="118" t="s">
        <v>301</v>
      </c>
      <c r="B80" s="348" t="s">
        <v>302</v>
      </c>
      <c r="C80" s="79"/>
      <c r="D80" s="124"/>
      <c r="E80" s="125">
        <v>0.25001000000000001</v>
      </c>
      <c r="F80" s="124"/>
      <c r="G80" s="126"/>
      <c r="H80" s="42"/>
    </row>
    <row r="81" spans="1:9" ht="36" x14ac:dyDescent="0.2">
      <c r="A81" s="116" t="s">
        <v>85</v>
      </c>
      <c r="B81" s="57" t="s">
        <v>86</v>
      </c>
      <c r="C81" s="79">
        <f>C82</f>
        <v>0</v>
      </c>
      <c r="D81" s="79">
        <f>D82</f>
        <v>74</v>
      </c>
      <c r="E81" s="79">
        <f>E82</f>
        <v>2.3000000000000001E-4</v>
      </c>
      <c r="F81" s="79">
        <f>F82</f>
        <v>0</v>
      </c>
      <c r="G81" s="122">
        <f t="shared" si="20"/>
        <v>3.1081081081081081E-4</v>
      </c>
      <c r="H81" s="23">
        <f t="shared" si="21"/>
        <v>-73.999769999999998</v>
      </c>
    </row>
    <row r="82" spans="1:9" ht="48" x14ac:dyDescent="0.2">
      <c r="A82" s="118" t="s">
        <v>87</v>
      </c>
      <c r="B82" s="121" t="s">
        <v>88</v>
      </c>
      <c r="C82" s="79"/>
      <c r="D82" s="124">
        <v>74</v>
      </c>
      <c r="E82" s="125">
        <v>2.3000000000000001E-4</v>
      </c>
      <c r="F82" s="43"/>
      <c r="G82" s="126"/>
      <c r="H82" s="42"/>
    </row>
    <row r="83" spans="1:9" ht="36" x14ac:dyDescent="0.2">
      <c r="A83" s="116" t="s">
        <v>89</v>
      </c>
      <c r="B83" s="127" t="s">
        <v>90</v>
      </c>
      <c r="C83" s="79">
        <f>C84</f>
        <v>0</v>
      </c>
      <c r="D83" s="79">
        <f>D84</f>
        <v>35</v>
      </c>
      <c r="E83" s="79">
        <f t="shared" ref="E83:F83" si="25">E84</f>
        <v>8.3653700000000004</v>
      </c>
      <c r="F83" s="79">
        <f t="shared" si="25"/>
        <v>3.2059799999999998</v>
      </c>
      <c r="G83" s="122">
        <f t="shared" si="20"/>
        <v>23.901057142857145</v>
      </c>
      <c r="H83" s="23">
        <f t="shared" si="21"/>
        <v>-26.634630000000001</v>
      </c>
    </row>
    <row r="84" spans="1:9" ht="48" x14ac:dyDescent="0.2">
      <c r="A84" s="128" t="s">
        <v>91</v>
      </c>
      <c r="B84" s="129" t="s">
        <v>92</v>
      </c>
      <c r="C84" s="79"/>
      <c r="D84" s="124">
        <v>35</v>
      </c>
      <c r="E84" s="125">
        <v>8.3653700000000004</v>
      </c>
      <c r="F84" s="43">
        <v>3.2059799999999998</v>
      </c>
      <c r="G84" s="126"/>
      <c r="H84" s="42"/>
    </row>
    <row r="85" spans="1:9" ht="60" hidden="1" x14ac:dyDescent="0.2">
      <c r="A85" s="130" t="s">
        <v>93</v>
      </c>
      <c r="B85" s="131" t="s">
        <v>94</v>
      </c>
      <c r="C85" s="79"/>
      <c r="D85" s="79">
        <f>D86</f>
        <v>0</v>
      </c>
      <c r="E85" s="79">
        <f>E86</f>
        <v>0</v>
      </c>
      <c r="F85" s="79">
        <f>F86</f>
        <v>0</v>
      </c>
      <c r="G85" s="122" t="e">
        <f t="shared" si="20"/>
        <v>#DIV/0!</v>
      </c>
      <c r="H85" s="23">
        <f t="shared" si="21"/>
        <v>0</v>
      </c>
    </row>
    <row r="86" spans="1:9" ht="72" hidden="1" x14ac:dyDescent="0.2">
      <c r="A86" s="132" t="s">
        <v>95</v>
      </c>
      <c r="B86" s="133" t="s">
        <v>96</v>
      </c>
      <c r="C86" s="79"/>
      <c r="D86" s="124"/>
      <c r="E86" s="125"/>
      <c r="F86" s="43"/>
      <c r="G86" s="126"/>
      <c r="H86" s="42"/>
    </row>
    <row r="87" spans="1:9" ht="24" x14ac:dyDescent="0.2">
      <c r="A87" s="130" t="s">
        <v>97</v>
      </c>
      <c r="B87" s="131" t="s">
        <v>98</v>
      </c>
      <c r="C87" s="79"/>
      <c r="D87" s="79">
        <f>D88</f>
        <v>0</v>
      </c>
      <c r="E87" s="39">
        <f>E88</f>
        <v>0.27818999999999999</v>
      </c>
      <c r="F87" s="39">
        <f>F88</f>
        <v>0</v>
      </c>
      <c r="G87" s="122" t="e">
        <f t="shared" si="20"/>
        <v>#DIV/0!</v>
      </c>
      <c r="H87" s="23">
        <f t="shared" ref="H87:H95" si="26">E87-D87</f>
        <v>0.27818999999999999</v>
      </c>
    </row>
    <row r="88" spans="1:9" ht="35.25" customHeight="1" x14ac:dyDescent="0.2">
      <c r="A88" s="132" t="s">
        <v>99</v>
      </c>
      <c r="B88" s="133" t="s">
        <v>100</v>
      </c>
      <c r="C88" s="124"/>
      <c r="D88" s="124"/>
      <c r="E88" s="125">
        <v>0.27818999999999999</v>
      </c>
      <c r="F88" s="43"/>
      <c r="G88" s="122"/>
      <c r="H88" s="42"/>
      <c r="I88" s="45"/>
    </row>
    <row r="89" spans="1:9" ht="24.75" hidden="1" customHeight="1" x14ac:dyDescent="0.2">
      <c r="A89" s="130" t="s">
        <v>101</v>
      </c>
      <c r="B89" s="131" t="s">
        <v>102</v>
      </c>
      <c r="C89" s="134"/>
      <c r="D89" s="23">
        <f>D90+D91</f>
        <v>0</v>
      </c>
      <c r="E89" s="23">
        <f>E90+E91</f>
        <v>0</v>
      </c>
      <c r="F89" s="23">
        <f>F90+F91</f>
        <v>0</v>
      </c>
      <c r="G89" s="122" t="e">
        <f t="shared" si="20"/>
        <v>#DIV/0!</v>
      </c>
      <c r="H89" s="23">
        <f>E89-D89</f>
        <v>0</v>
      </c>
      <c r="I89" s="45"/>
    </row>
    <row r="90" spans="1:9" ht="36" hidden="1" x14ac:dyDescent="0.2">
      <c r="A90" s="132" t="s">
        <v>103</v>
      </c>
      <c r="B90" s="133" t="s">
        <v>104</v>
      </c>
      <c r="C90" s="79"/>
      <c r="D90" s="124"/>
      <c r="E90" s="124"/>
      <c r="F90" s="24"/>
      <c r="G90" s="126" t="e">
        <f t="shared" si="20"/>
        <v>#DIV/0!</v>
      </c>
      <c r="H90" s="42">
        <f>E90-D90</f>
        <v>0</v>
      </c>
      <c r="I90" s="45"/>
    </row>
    <row r="91" spans="1:9" ht="36" hidden="1" x14ac:dyDescent="0.2">
      <c r="A91" s="132" t="s">
        <v>105</v>
      </c>
      <c r="B91" s="133" t="s">
        <v>106</v>
      </c>
      <c r="C91" s="79"/>
      <c r="D91" s="124"/>
      <c r="E91" s="124"/>
      <c r="F91" s="24"/>
      <c r="G91" s="126" t="e">
        <f t="shared" si="20"/>
        <v>#DIV/0!</v>
      </c>
      <c r="H91" s="42">
        <f>E91-D91</f>
        <v>0</v>
      </c>
      <c r="I91" s="45"/>
    </row>
    <row r="92" spans="1:9" ht="36" x14ac:dyDescent="0.2">
      <c r="A92" s="135" t="s">
        <v>107</v>
      </c>
      <c r="B92" s="136" t="s">
        <v>108</v>
      </c>
      <c r="C92" s="24">
        <f>C93+C94</f>
        <v>0</v>
      </c>
      <c r="D92" s="24">
        <f>D93+D94</f>
        <v>0</v>
      </c>
      <c r="E92" s="24">
        <f t="shared" ref="E92:F92" si="27">E93+E94</f>
        <v>0.62504999999999999</v>
      </c>
      <c r="F92" s="24">
        <f t="shared" si="27"/>
        <v>1.3553000000000002</v>
      </c>
      <c r="G92" s="122" t="e">
        <f t="shared" si="20"/>
        <v>#DIV/0!</v>
      </c>
      <c r="H92" s="23">
        <f t="shared" si="26"/>
        <v>0.62504999999999999</v>
      </c>
    </row>
    <row r="93" spans="1:9" ht="36" x14ac:dyDescent="0.2">
      <c r="A93" s="137" t="s">
        <v>109</v>
      </c>
      <c r="B93" s="138" t="s">
        <v>110</v>
      </c>
      <c r="C93" s="59"/>
      <c r="D93" s="48"/>
      <c r="E93" s="48">
        <v>5.0000000000000002E-5</v>
      </c>
      <c r="F93" s="48">
        <v>1.1088100000000001</v>
      </c>
      <c r="G93" s="126" t="e">
        <f t="shared" si="20"/>
        <v>#DIV/0!</v>
      </c>
      <c r="H93" s="42">
        <f t="shared" si="26"/>
        <v>5.0000000000000002E-5</v>
      </c>
    </row>
    <row r="94" spans="1:9" ht="36" x14ac:dyDescent="0.2">
      <c r="A94" s="137" t="s">
        <v>111</v>
      </c>
      <c r="B94" s="138" t="s">
        <v>112</v>
      </c>
      <c r="C94" s="59"/>
      <c r="D94" s="48"/>
      <c r="E94" s="47">
        <v>0.625</v>
      </c>
      <c r="F94" s="48">
        <v>0.24648999999999999</v>
      </c>
      <c r="G94" s="126" t="e">
        <f t="shared" si="20"/>
        <v>#DIV/0!</v>
      </c>
      <c r="H94" s="47">
        <f t="shared" si="26"/>
        <v>0.625</v>
      </c>
    </row>
    <row r="95" spans="1:9" x14ac:dyDescent="0.2">
      <c r="A95" s="140" t="s">
        <v>113</v>
      </c>
      <c r="B95" s="73" t="s">
        <v>114</v>
      </c>
      <c r="C95" s="24">
        <f>C96</f>
        <v>0</v>
      </c>
      <c r="D95" s="24">
        <f>D96</f>
        <v>0</v>
      </c>
      <c r="E95" s="24">
        <f t="shared" ref="E95:F95" si="28">E96</f>
        <v>0</v>
      </c>
      <c r="F95" s="24">
        <f t="shared" si="28"/>
        <v>120</v>
      </c>
      <c r="G95" s="139" t="e">
        <f t="shared" ref="G95" si="29">E95/D95*100</f>
        <v>#DIV/0!</v>
      </c>
      <c r="H95" s="68">
        <f t="shared" si="26"/>
        <v>0</v>
      </c>
    </row>
    <row r="96" spans="1:9" ht="60.75" thickBot="1" x14ac:dyDescent="0.25">
      <c r="A96" s="141" t="s">
        <v>115</v>
      </c>
      <c r="B96" s="142" t="s">
        <v>116</v>
      </c>
      <c r="C96" s="95"/>
      <c r="D96" s="95"/>
      <c r="E96" s="90"/>
      <c r="F96" s="95">
        <v>120</v>
      </c>
      <c r="G96" s="143"/>
      <c r="H96" s="90"/>
    </row>
    <row r="97" spans="1:8" ht="12.75" thickBot="1" x14ac:dyDescent="0.25">
      <c r="A97" s="277" t="s">
        <v>117</v>
      </c>
      <c r="B97" s="16" t="s">
        <v>118</v>
      </c>
      <c r="C97" s="144">
        <f>C98+C99+C100+C101+C102</f>
        <v>0</v>
      </c>
      <c r="D97" s="144">
        <f>D98+D99+D100+D101+D102</f>
        <v>618.67100000000005</v>
      </c>
      <c r="E97" s="144">
        <f>E98+E99+E100+E101+E102</f>
        <v>0</v>
      </c>
      <c r="F97" s="144">
        <f t="shared" ref="F97" si="30">F98+F99+F100+F101</f>
        <v>63.906570000000002</v>
      </c>
      <c r="G97" s="145">
        <f>E97/D97*100</f>
        <v>0</v>
      </c>
      <c r="H97" s="146">
        <f t="shared" si="5"/>
        <v>-618.67100000000005</v>
      </c>
    </row>
    <row r="98" spans="1:8" x14ac:dyDescent="0.2">
      <c r="A98" s="286" t="s">
        <v>119</v>
      </c>
      <c r="B98" s="19" t="s">
        <v>120</v>
      </c>
      <c r="C98" s="27"/>
      <c r="D98" s="27"/>
      <c r="E98" s="148"/>
      <c r="F98" s="40">
        <v>7.1530300000000002</v>
      </c>
      <c r="G98" s="25"/>
      <c r="H98" s="22">
        <f t="shared" si="5"/>
        <v>0</v>
      </c>
    </row>
    <row r="99" spans="1:8" x14ac:dyDescent="0.2">
      <c r="A99" s="167" t="s">
        <v>121</v>
      </c>
      <c r="B99" s="72" t="s">
        <v>122</v>
      </c>
      <c r="C99" s="60"/>
      <c r="D99" s="60"/>
      <c r="E99" s="60"/>
      <c r="F99" s="40"/>
      <c r="G99" s="25"/>
      <c r="H99" s="26">
        <f t="shared" si="5"/>
        <v>0</v>
      </c>
    </row>
    <row r="100" spans="1:8" x14ac:dyDescent="0.2">
      <c r="A100" s="167" t="s">
        <v>123</v>
      </c>
      <c r="B100" s="67" t="s">
        <v>124</v>
      </c>
      <c r="C100" s="30"/>
      <c r="D100" s="30"/>
      <c r="E100" s="30"/>
      <c r="F100" s="31">
        <v>56.753540000000001</v>
      </c>
      <c r="G100" s="25" t="e">
        <f>E100/D100*100</f>
        <v>#DIV/0!</v>
      </c>
      <c r="H100" s="26">
        <f t="shared" si="5"/>
        <v>0</v>
      </c>
    </row>
    <row r="101" spans="1:8" x14ac:dyDescent="0.2">
      <c r="A101" s="167" t="s">
        <v>125</v>
      </c>
      <c r="B101" s="67" t="s">
        <v>126</v>
      </c>
      <c r="C101" s="30"/>
      <c r="D101" s="30"/>
      <c r="E101" s="68"/>
      <c r="F101" s="59"/>
      <c r="G101" s="63" t="e">
        <f t="shared" ref="G101:G108" si="31">E101/D101*100</f>
        <v>#DIV/0!</v>
      </c>
      <c r="H101" s="26">
        <f t="shared" si="5"/>
        <v>0</v>
      </c>
    </row>
    <row r="102" spans="1:8" x14ac:dyDescent="0.2">
      <c r="A102" s="208" t="s">
        <v>127</v>
      </c>
      <c r="B102" s="58" t="s">
        <v>128</v>
      </c>
      <c r="C102" s="23">
        <f>C103</f>
        <v>0</v>
      </c>
      <c r="D102" s="23">
        <f>D103</f>
        <v>618.67100000000005</v>
      </c>
      <c r="E102" s="23">
        <f>E103</f>
        <v>0</v>
      </c>
      <c r="F102" s="23">
        <f t="shared" ref="F102" si="32">F103</f>
        <v>0</v>
      </c>
      <c r="G102" s="63">
        <f t="shared" si="31"/>
        <v>0</v>
      </c>
      <c r="H102" s="26">
        <f t="shared" si="5"/>
        <v>-618.67100000000005</v>
      </c>
    </row>
    <row r="103" spans="1:8" ht="12.75" thickBot="1" x14ac:dyDescent="0.25">
      <c r="A103" s="320" t="s">
        <v>129</v>
      </c>
      <c r="B103" s="149" t="s">
        <v>130</v>
      </c>
      <c r="C103" s="90"/>
      <c r="D103" s="90">
        <v>618.67100000000005</v>
      </c>
      <c r="E103" s="90"/>
      <c r="F103" s="95"/>
      <c r="G103" s="32">
        <f t="shared" si="31"/>
        <v>0</v>
      </c>
      <c r="H103" s="33">
        <f t="shared" si="5"/>
        <v>-618.67100000000005</v>
      </c>
    </row>
    <row r="104" spans="1:8" x14ac:dyDescent="0.2">
      <c r="A104" s="321" t="s">
        <v>131</v>
      </c>
      <c r="B104" s="253" t="s">
        <v>132</v>
      </c>
      <c r="C104" s="251" t="e">
        <f>C105+C148+C150</f>
        <v>#REF!</v>
      </c>
      <c r="D104" s="251">
        <f>D105+D150</f>
        <v>403632.1</v>
      </c>
      <c r="E104" s="254">
        <f>E105+E150+E153+E156</f>
        <v>27072.93895</v>
      </c>
      <c r="F104" s="251">
        <f>F105+F148+F150+F153+F156</f>
        <v>23896.879660000002</v>
      </c>
      <c r="G104" s="255">
        <f t="shared" si="31"/>
        <v>6.7073304997298289</v>
      </c>
      <c r="H104" s="256">
        <f t="shared" si="5"/>
        <v>-376559.16105</v>
      </c>
    </row>
    <row r="105" spans="1:8" x14ac:dyDescent="0.2">
      <c r="A105" s="322" t="s">
        <v>133</v>
      </c>
      <c r="B105" s="257" t="s">
        <v>134</v>
      </c>
      <c r="C105" s="252" t="e">
        <f>C106+C108+C122+C145</f>
        <v>#REF!</v>
      </c>
      <c r="D105" s="252">
        <f>D106+D108+D122+D145</f>
        <v>403632.1</v>
      </c>
      <c r="E105" s="258">
        <f>E106+E108+E122+E145</f>
        <v>27072.93895</v>
      </c>
      <c r="F105" s="252">
        <f>F106+F108+F122+F145</f>
        <v>23899.498520000001</v>
      </c>
      <c r="G105" s="259">
        <f t="shared" si="31"/>
        <v>6.7073304997298289</v>
      </c>
      <c r="H105" s="260">
        <f t="shared" si="5"/>
        <v>-376559.16105</v>
      </c>
    </row>
    <row r="106" spans="1:8" ht="12.75" thickBot="1" x14ac:dyDescent="0.25">
      <c r="A106" s="323" t="s">
        <v>135</v>
      </c>
      <c r="B106" s="152" t="s">
        <v>136</v>
      </c>
      <c r="C106" s="153" t="e">
        <f>C107+#REF!</f>
        <v>#REF!</v>
      </c>
      <c r="D106" s="153">
        <f>D107</f>
        <v>164388</v>
      </c>
      <c r="E106" s="153">
        <f t="shared" ref="E106:F106" si="33">E107</f>
        <v>11827</v>
      </c>
      <c r="F106" s="153">
        <f t="shared" si="33"/>
        <v>9443</v>
      </c>
      <c r="G106" s="151">
        <f t="shared" si="31"/>
        <v>7.1945640801031701</v>
      </c>
      <c r="H106" s="97">
        <f t="shared" si="5"/>
        <v>-152561</v>
      </c>
    </row>
    <row r="107" spans="1:8" ht="24.75" thickBot="1" x14ac:dyDescent="0.25">
      <c r="A107" s="171" t="s">
        <v>137</v>
      </c>
      <c r="B107" s="55" t="s">
        <v>282</v>
      </c>
      <c r="C107" s="156"/>
      <c r="D107" s="109">
        <v>164388</v>
      </c>
      <c r="E107" s="109">
        <v>11827</v>
      </c>
      <c r="F107" s="108">
        <v>9443</v>
      </c>
      <c r="G107" s="41">
        <f t="shared" si="31"/>
        <v>7.1945640801031701</v>
      </c>
      <c r="H107" s="22">
        <f t="shared" si="5"/>
        <v>-152561</v>
      </c>
    </row>
    <row r="108" spans="1:8" ht="12.75" thickBot="1" x14ac:dyDescent="0.25">
      <c r="A108" s="285" t="s">
        <v>292</v>
      </c>
      <c r="B108" s="64" t="s">
        <v>138</v>
      </c>
      <c r="C108" s="249" t="e">
        <f>C109+C116+C113+C110+#REF!+#REF!+#REF!+C112+C111+C115</f>
        <v>#REF!</v>
      </c>
      <c r="D108" s="249">
        <f>D109+D116+D113+D110+D112+D111+D115+D114</f>
        <v>30754.099999999995</v>
      </c>
      <c r="E108" s="249">
        <f t="shared" ref="E108:F108" si="34">E109+E116+E113+E110+E112+E111+E115+E114</f>
        <v>183.64953</v>
      </c>
      <c r="F108" s="249">
        <f t="shared" si="34"/>
        <v>307.83383000000003</v>
      </c>
      <c r="G108" s="71">
        <f t="shared" si="31"/>
        <v>0.597154623286001</v>
      </c>
      <c r="H108" s="13">
        <f t="shared" si="5"/>
        <v>-30570.450469999996</v>
      </c>
    </row>
    <row r="109" spans="1:8" ht="24" x14ac:dyDescent="0.2">
      <c r="A109" s="162" t="s">
        <v>139</v>
      </c>
      <c r="B109" s="57" t="s">
        <v>283</v>
      </c>
      <c r="C109" s="23"/>
      <c r="D109" s="23">
        <v>3131</v>
      </c>
      <c r="E109" s="23"/>
      <c r="F109" s="24"/>
      <c r="G109" s="25">
        <f>E109/D109*100</f>
        <v>0</v>
      </c>
      <c r="H109" s="26">
        <f>E109-D109</f>
        <v>-3131</v>
      </c>
    </row>
    <row r="110" spans="1:8" s="10" customFormat="1" ht="24" x14ac:dyDescent="0.2">
      <c r="A110" s="160" t="s">
        <v>140</v>
      </c>
      <c r="B110" s="57" t="s">
        <v>284</v>
      </c>
      <c r="C110" s="23"/>
      <c r="D110" s="23">
        <v>345.6</v>
      </c>
      <c r="E110" s="23"/>
      <c r="F110" s="159"/>
      <c r="G110" s="25">
        <f>E110/D110*100</f>
        <v>0</v>
      </c>
      <c r="H110" s="99">
        <f>E110-D110</f>
        <v>-345.6</v>
      </c>
    </row>
    <row r="111" spans="1:8" s="10" customFormat="1" x14ac:dyDescent="0.2">
      <c r="A111" s="160" t="s">
        <v>141</v>
      </c>
      <c r="B111" s="72" t="s">
        <v>142</v>
      </c>
      <c r="C111" s="23"/>
      <c r="D111" s="23"/>
      <c r="E111" s="23"/>
      <c r="F111" s="23"/>
      <c r="G111" s="25" t="e">
        <f>E111/D111*100</f>
        <v>#DIV/0!</v>
      </c>
      <c r="H111" s="99">
        <f>E111-D111</f>
        <v>0</v>
      </c>
    </row>
    <row r="112" spans="1:8" s="10" customFormat="1" ht="36" x14ac:dyDescent="0.2">
      <c r="A112" s="162" t="s">
        <v>143</v>
      </c>
      <c r="B112" s="57" t="s">
        <v>144</v>
      </c>
      <c r="C112" s="68"/>
      <c r="D112" s="23">
        <v>5538.9</v>
      </c>
      <c r="E112" s="23"/>
      <c r="F112" s="159"/>
      <c r="G112" s="25">
        <f>E112/D112*100</f>
        <v>0</v>
      </c>
      <c r="H112" s="99">
        <f t="shared" si="5"/>
        <v>-5538.9</v>
      </c>
    </row>
    <row r="113" spans="1:8" s="10" customFormat="1" x14ac:dyDescent="0.2">
      <c r="A113" s="171" t="s">
        <v>145</v>
      </c>
      <c r="B113" s="54" t="s">
        <v>285</v>
      </c>
      <c r="C113" s="39"/>
      <c r="D113" s="39">
        <v>4235.3</v>
      </c>
      <c r="E113" s="39"/>
      <c r="F113" s="161"/>
      <c r="G113" s="46">
        <f>E113/D113*100</f>
        <v>0</v>
      </c>
      <c r="H113" s="99">
        <f>E113-D113</f>
        <v>-4235.3</v>
      </c>
    </row>
    <row r="114" spans="1:8" s="10" customFormat="1" x14ac:dyDescent="0.2">
      <c r="A114" s="286" t="s">
        <v>286</v>
      </c>
      <c r="B114" s="163" t="s">
        <v>287</v>
      </c>
      <c r="C114" s="20"/>
      <c r="D114" s="20">
        <v>918.3</v>
      </c>
      <c r="E114" s="20"/>
      <c r="F114" s="170"/>
      <c r="G114" s="46">
        <f t="shared" ref="G114:G115" si="35">E114/D114*100</f>
        <v>0</v>
      </c>
      <c r="H114" s="99">
        <f t="shared" ref="H114:H115" si="36">E114-D114</f>
        <v>-918.3</v>
      </c>
    </row>
    <row r="115" spans="1:8" s="10" customFormat="1" ht="12.75" thickBot="1" x14ac:dyDescent="0.25">
      <c r="A115" s="324" t="s">
        <v>146</v>
      </c>
      <c r="B115" s="158" t="s">
        <v>147</v>
      </c>
      <c r="C115" s="89"/>
      <c r="D115" s="89"/>
      <c r="E115" s="89"/>
      <c r="F115" s="105"/>
      <c r="G115" s="46" t="e">
        <f t="shared" si="35"/>
        <v>#DIV/0!</v>
      </c>
      <c r="H115" s="99">
        <f t="shared" si="36"/>
        <v>0</v>
      </c>
    </row>
    <row r="116" spans="1:8" ht="12.75" thickBot="1" x14ac:dyDescent="0.25">
      <c r="A116" s="285" t="s">
        <v>291</v>
      </c>
      <c r="B116" s="165" t="s">
        <v>149</v>
      </c>
      <c r="C116" s="11" t="e">
        <f>C117+C118+#REF!+C119+#REF!+#REF!+C120+#REF!+#REF!+#REF!</f>
        <v>#REF!</v>
      </c>
      <c r="D116" s="249">
        <f>D117+D118+D119+D120+D121</f>
        <v>16585</v>
      </c>
      <c r="E116" s="249">
        <f t="shared" ref="E116:F116" si="37">E117+E118+E119+E120+E121</f>
        <v>183.64953</v>
      </c>
      <c r="F116" s="249">
        <f t="shared" si="37"/>
        <v>307.83383000000003</v>
      </c>
      <c r="G116" s="151">
        <f t="shared" ref="G116:G121" si="38">E116/D116*100</f>
        <v>1.1073230630087427</v>
      </c>
      <c r="H116" s="97">
        <f t="shared" si="5"/>
        <v>-16401.350470000001</v>
      </c>
    </row>
    <row r="117" spans="1:8" x14ac:dyDescent="0.2">
      <c r="A117" s="286" t="s">
        <v>148</v>
      </c>
      <c r="B117" s="155" t="s">
        <v>288</v>
      </c>
      <c r="C117" s="109"/>
      <c r="D117" s="109">
        <v>909</v>
      </c>
      <c r="E117" s="109"/>
      <c r="F117" s="166"/>
      <c r="G117" s="41">
        <f t="shared" si="38"/>
        <v>0</v>
      </c>
      <c r="H117" s="22">
        <f t="shared" si="5"/>
        <v>-909</v>
      </c>
    </row>
    <row r="118" spans="1:8" ht="24" x14ac:dyDescent="0.2">
      <c r="A118" s="167" t="s">
        <v>148</v>
      </c>
      <c r="B118" s="164" t="s">
        <v>150</v>
      </c>
      <c r="C118" s="23"/>
      <c r="D118" s="23">
        <v>1135.8</v>
      </c>
      <c r="E118" s="23"/>
      <c r="F118" s="166">
        <v>101.88</v>
      </c>
      <c r="G118" s="25">
        <f t="shared" si="38"/>
        <v>0</v>
      </c>
      <c r="H118" s="99">
        <f t="shared" si="5"/>
        <v>-1135.8</v>
      </c>
    </row>
    <row r="119" spans="1:8" ht="24" x14ac:dyDescent="0.2">
      <c r="A119" s="167" t="s">
        <v>148</v>
      </c>
      <c r="B119" s="136" t="s">
        <v>289</v>
      </c>
      <c r="C119" s="30"/>
      <c r="D119" s="30">
        <v>1986.2</v>
      </c>
      <c r="E119" s="30"/>
      <c r="F119" s="24"/>
      <c r="G119" s="25">
        <f t="shared" si="38"/>
        <v>0</v>
      </c>
      <c r="H119" s="99">
        <f t="shared" si="5"/>
        <v>-1986.2</v>
      </c>
    </row>
    <row r="120" spans="1:8" ht="24" x14ac:dyDescent="0.2">
      <c r="A120" s="208" t="s">
        <v>148</v>
      </c>
      <c r="B120" s="169" t="s">
        <v>152</v>
      </c>
      <c r="C120" s="68"/>
      <c r="D120" s="23">
        <v>3163.3</v>
      </c>
      <c r="E120" s="23">
        <v>183.64953</v>
      </c>
      <c r="F120" s="24">
        <v>205.95383000000001</v>
      </c>
      <c r="G120" s="25">
        <f t="shared" si="38"/>
        <v>5.8056311446906701</v>
      </c>
      <c r="H120" s="99">
        <f t="shared" si="5"/>
        <v>-2979.65047</v>
      </c>
    </row>
    <row r="121" spans="1:8" ht="12.75" thickBot="1" x14ac:dyDescent="0.25">
      <c r="A121" s="330" t="s">
        <v>151</v>
      </c>
      <c r="B121" s="332" t="s">
        <v>290</v>
      </c>
      <c r="C121" s="20"/>
      <c r="D121" s="331">
        <v>9390.7000000000007</v>
      </c>
      <c r="E121" s="20"/>
      <c r="F121" s="79"/>
      <c r="G121" s="25">
        <f t="shared" si="38"/>
        <v>0</v>
      </c>
      <c r="H121" s="99">
        <f t="shared" si="5"/>
        <v>-9390.7000000000007</v>
      </c>
    </row>
    <row r="122" spans="1:8" x14ac:dyDescent="0.2">
      <c r="A122" s="321" t="s">
        <v>153</v>
      </c>
      <c r="B122" s="253" t="s">
        <v>154</v>
      </c>
      <c r="C122" s="251">
        <f>C123+C135+C137+C139+C141+C142+C143+C138+C136+C140</f>
        <v>0</v>
      </c>
      <c r="D122" s="254">
        <f>D123+D135+D137+D139+D141+D142+D143+D138+D136+D140</f>
        <v>186182.19999999998</v>
      </c>
      <c r="E122" s="251">
        <f>E123+E135+E137+E139+E141+E142+E143+E138+E136+E140</f>
        <v>14059.349420000002</v>
      </c>
      <c r="F122" s="251">
        <f>F123+F135+F137+F139+F141+F142+F143+F138+F136</f>
        <v>14148.66469</v>
      </c>
      <c r="G122" s="255">
        <f>E122/D122*100</f>
        <v>7.551392893627856</v>
      </c>
      <c r="H122" s="256">
        <f t="shared" si="5"/>
        <v>-172122.85057999997</v>
      </c>
    </row>
    <row r="123" spans="1:8" ht="12.75" thickBot="1" x14ac:dyDescent="0.25">
      <c r="A123" s="323" t="s">
        <v>156</v>
      </c>
      <c r="B123" s="152" t="s">
        <v>155</v>
      </c>
      <c r="C123" s="17">
        <f>C126+C129+C125+C124+C127+C133+C130+C131+C132+C134+C128</f>
        <v>0</v>
      </c>
      <c r="D123" s="290">
        <f>D126+D129+D125+D124+D127+D133+D130+D131+D132+D134+D128</f>
        <v>137618.6</v>
      </c>
      <c r="E123" s="17">
        <f>E126+E129+E125+E124+E127+E133+E130+E131+E132+E134+E128</f>
        <v>10451.266000000001</v>
      </c>
      <c r="F123" s="17">
        <f>F126+F129+F125+F124+F127+F133+F130+F131+F132+F134+F128</f>
        <v>10284.125</v>
      </c>
      <c r="G123" s="151">
        <f>E123/D123*100</f>
        <v>7.5943702377440259</v>
      </c>
      <c r="H123" s="97">
        <f t="shared" si="5"/>
        <v>-127167.334</v>
      </c>
    </row>
    <row r="124" spans="1:8" ht="24" x14ac:dyDescent="0.2">
      <c r="A124" s="171" t="s">
        <v>156</v>
      </c>
      <c r="B124" s="55" t="s">
        <v>157</v>
      </c>
      <c r="C124" s="172"/>
      <c r="D124" s="172">
        <v>1500.3</v>
      </c>
      <c r="E124" s="109"/>
      <c r="F124" s="173"/>
      <c r="G124" s="41">
        <f>E124/D124*100</f>
        <v>0</v>
      </c>
      <c r="H124" s="22">
        <f t="shared" si="5"/>
        <v>-1500.3</v>
      </c>
    </row>
    <row r="125" spans="1:8" x14ac:dyDescent="0.2">
      <c r="A125" s="171" t="s">
        <v>156</v>
      </c>
      <c r="B125" s="136" t="s">
        <v>293</v>
      </c>
      <c r="C125" s="174"/>
      <c r="D125" s="174">
        <v>9.8000000000000007</v>
      </c>
      <c r="E125" s="39"/>
      <c r="F125" s="161"/>
      <c r="G125" s="25">
        <f t="shared" ref="G125:G142" si="39">E125/D125*100</f>
        <v>0</v>
      </c>
      <c r="H125" s="99">
        <f t="shared" ref="H125:H142" si="40">E125-D125</f>
        <v>-9.8000000000000007</v>
      </c>
    </row>
    <row r="126" spans="1:8" x14ac:dyDescent="0.2">
      <c r="A126" s="171" t="s">
        <v>156</v>
      </c>
      <c r="B126" s="58" t="s">
        <v>158</v>
      </c>
      <c r="C126" s="23"/>
      <c r="D126" s="23">
        <v>96978.5</v>
      </c>
      <c r="E126" s="39">
        <v>8074</v>
      </c>
      <c r="F126" s="175">
        <v>8043</v>
      </c>
      <c r="G126" s="25">
        <f t="shared" si="39"/>
        <v>8.3255566955562319</v>
      </c>
      <c r="H126" s="99">
        <f t="shared" si="40"/>
        <v>-88904.5</v>
      </c>
    </row>
    <row r="127" spans="1:8" x14ac:dyDescent="0.2">
      <c r="A127" s="171" t="s">
        <v>156</v>
      </c>
      <c r="B127" s="58" t="s">
        <v>159</v>
      </c>
      <c r="C127" s="23"/>
      <c r="D127" s="23">
        <v>17378.5</v>
      </c>
      <c r="E127" s="39">
        <v>1447</v>
      </c>
      <c r="F127" s="175">
        <v>1259</v>
      </c>
      <c r="G127" s="25">
        <f t="shared" si="39"/>
        <v>8.3263802974940297</v>
      </c>
      <c r="H127" s="99">
        <f t="shared" si="40"/>
        <v>-15931.5</v>
      </c>
    </row>
    <row r="128" spans="1:8" x14ac:dyDescent="0.2">
      <c r="A128" s="171" t="s">
        <v>156</v>
      </c>
      <c r="B128" s="176" t="s">
        <v>163</v>
      </c>
      <c r="C128" s="23"/>
      <c r="D128" s="23">
        <v>891.1</v>
      </c>
      <c r="E128" s="39">
        <v>13.182</v>
      </c>
      <c r="F128" s="177">
        <v>96.525000000000006</v>
      </c>
      <c r="G128" s="46"/>
      <c r="H128" s="99"/>
    </row>
    <row r="129" spans="1:8" x14ac:dyDescent="0.2">
      <c r="A129" s="171" t="s">
        <v>156</v>
      </c>
      <c r="B129" s="58" t="s">
        <v>162</v>
      </c>
      <c r="C129" s="23"/>
      <c r="D129" s="23">
        <v>238.1</v>
      </c>
      <c r="E129" s="39"/>
      <c r="F129" s="159"/>
      <c r="G129" s="46">
        <f>E129/D129*100</f>
        <v>0</v>
      </c>
      <c r="H129" s="99">
        <f>E129-D129</f>
        <v>-238.1</v>
      </c>
    </row>
    <row r="130" spans="1:8" x14ac:dyDescent="0.2">
      <c r="A130" s="171" t="s">
        <v>156</v>
      </c>
      <c r="B130" s="58" t="s">
        <v>160</v>
      </c>
      <c r="C130" s="23"/>
      <c r="D130" s="23">
        <v>1293.2</v>
      </c>
      <c r="E130" s="39"/>
      <c r="F130" s="175"/>
      <c r="G130" s="46">
        <f t="shared" si="39"/>
        <v>0</v>
      </c>
      <c r="H130" s="99">
        <f t="shared" si="40"/>
        <v>-1293.2</v>
      </c>
    </row>
    <row r="131" spans="1:8" x14ac:dyDescent="0.2">
      <c r="A131" s="171" t="s">
        <v>156</v>
      </c>
      <c r="B131" s="57" t="s">
        <v>161</v>
      </c>
      <c r="C131" s="23"/>
      <c r="D131" s="23">
        <v>425.4</v>
      </c>
      <c r="E131" s="39"/>
      <c r="F131" s="175"/>
      <c r="G131" s="25">
        <f t="shared" si="39"/>
        <v>0</v>
      </c>
      <c r="H131" s="99">
        <f t="shared" si="40"/>
        <v>-425.4</v>
      </c>
    </row>
    <row r="132" spans="1:8" x14ac:dyDescent="0.2">
      <c r="A132" s="171" t="s">
        <v>156</v>
      </c>
      <c r="B132" s="176" t="s">
        <v>165</v>
      </c>
      <c r="C132" s="23"/>
      <c r="D132" s="23">
        <v>11196.8</v>
      </c>
      <c r="E132" s="39">
        <v>917.08399999999995</v>
      </c>
      <c r="F132" s="166">
        <v>885.6</v>
      </c>
      <c r="G132" s="25">
        <f>E132/D132*100</f>
        <v>8.1905901686196056</v>
      </c>
      <c r="H132" s="99">
        <f>E132-D132</f>
        <v>-10279.715999999999</v>
      </c>
    </row>
    <row r="133" spans="1:8" ht="36" x14ac:dyDescent="0.2">
      <c r="A133" s="171" t="s">
        <v>156</v>
      </c>
      <c r="B133" s="136" t="s">
        <v>164</v>
      </c>
      <c r="C133" s="23"/>
      <c r="D133" s="23">
        <v>1400.6</v>
      </c>
      <c r="E133" s="39"/>
      <c r="F133" s="175"/>
      <c r="G133" s="46">
        <f t="shared" si="39"/>
        <v>0</v>
      </c>
      <c r="H133" s="99">
        <f t="shared" si="40"/>
        <v>-1400.6</v>
      </c>
    </row>
    <row r="134" spans="1:8" ht="36.75" thickBot="1" x14ac:dyDescent="0.25">
      <c r="A134" s="178" t="s">
        <v>156</v>
      </c>
      <c r="B134" s="179" t="s">
        <v>166</v>
      </c>
      <c r="C134" s="89"/>
      <c r="D134" s="89">
        <v>6306.3</v>
      </c>
      <c r="E134" s="89"/>
      <c r="F134" s="89"/>
      <c r="G134" s="32">
        <f t="shared" si="39"/>
        <v>0</v>
      </c>
      <c r="H134" s="96">
        <f t="shared" si="40"/>
        <v>-6306.3</v>
      </c>
    </row>
    <row r="135" spans="1:8" x14ac:dyDescent="0.2">
      <c r="A135" s="171" t="s">
        <v>167</v>
      </c>
      <c r="B135" s="180" t="s">
        <v>168</v>
      </c>
      <c r="C135" s="39"/>
      <c r="D135" s="39">
        <v>1765.9</v>
      </c>
      <c r="E135" s="181"/>
      <c r="F135" s="79"/>
      <c r="G135" s="46">
        <f t="shared" si="39"/>
        <v>0</v>
      </c>
      <c r="H135" s="99">
        <f t="shared" si="40"/>
        <v>-1765.9</v>
      </c>
    </row>
    <row r="136" spans="1:8" ht="27" customHeight="1" x14ac:dyDescent="0.2">
      <c r="A136" s="171" t="s">
        <v>169</v>
      </c>
      <c r="B136" s="182" t="s">
        <v>218</v>
      </c>
      <c r="C136" s="23"/>
      <c r="D136" s="23">
        <v>1030.0999999999999</v>
      </c>
      <c r="E136" s="166"/>
      <c r="F136" s="24"/>
      <c r="G136" s="25">
        <f t="shared" si="39"/>
        <v>0</v>
      </c>
      <c r="H136" s="99">
        <f t="shared" si="40"/>
        <v>-1030.0999999999999</v>
      </c>
    </row>
    <row r="137" spans="1:8" x14ac:dyDescent="0.2">
      <c r="A137" s="184" t="s">
        <v>295</v>
      </c>
      <c r="B137" s="58" t="s">
        <v>294</v>
      </c>
      <c r="C137" s="183"/>
      <c r="D137" s="183">
        <v>1780.8</v>
      </c>
      <c r="E137" s="183"/>
      <c r="F137" s="79">
        <v>433.32499999999999</v>
      </c>
      <c r="G137" s="25">
        <f t="shared" si="39"/>
        <v>0</v>
      </c>
      <c r="H137" s="99">
        <f t="shared" si="40"/>
        <v>-1780.8</v>
      </c>
    </row>
    <row r="138" spans="1:8" ht="24" x14ac:dyDescent="0.2">
      <c r="A138" s="184" t="s">
        <v>170</v>
      </c>
      <c r="B138" s="164" t="s">
        <v>171</v>
      </c>
      <c r="C138" s="185"/>
      <c r="D138" s="185">
        <v>72</v>
      </c>
      <c r="E138" s="68"/>
      <c r="F138" s="59"/>
      <c r="G138" s="46">
        <f>E138/D138*100</f>
        <v>0</v>
      </c>
      <c r="H138" s="99">
        <f>E138-D138</f>
        <v>-72</v>
      </c>
    </row>
    <row r="139" spans="1:8" ht="13.5" customHeight="1" x14ac:dyDescent="0.2">
      <c r="A139" s="184" t="s">
        <v>172</v>
      </c>
      <c r="B139" s="98" t="s">
        <v>173</v>
      </c>
      <c r="C139" s="186"/>
      <c r="D139" s="186"/>
      <c r="E139" s="183"/>
      <c r="F139" s="24"/>
      <c r="G139" s="46" t="e">
        <f t="shared" si="39"/>
        <v>#DIV/0!</v>
      </c>
      <c r="H139" s="99">
        <f t="shared" si="40"/>
        <v>0</v>
      </c>
    </row>
    <row r="140" spans="1:8" ht="24" x14ac:dyDescent="0.2">
      <c r="A140" s="135" t="s">
        <v>174</v>
      </c>
      <c r="B140" s="73" t="s">
        <v>175</v>
      </c>
      <c r="C140" s="186"/>
      <c r="D140" s="186"/>
      <c r="E140" s="183"/>
      <c r="F140" s="24"/>
      <c r="G140" s="46" t="e">
        <f t="shared" si="39"/>
        <v>#DIV/0!</v>
      </c>
      <c r="H140" s="99">
        <f t="shared" si="40"/>
        <v>0</v>
      </c>
    </row>
    <row r="141" spans="1:8" x14ac:dyDescent="0.2">
      <c r="A141" s="184" t="s">
        <v>176</v>
      </c>
      <c r="B141" s="57" t="s">
        <v>177</v>
      </c>
      <c r="C141" s="186"/>
      <c r="D141" s="186">
        <v>699.3</v>
      </c>
      <c r="E141" s="183">
        <v>40.53304</v>
      </c>
      <c r="F141" s="24">
        <v>28.724810000000002</v>
      </c>
      <c r="G141" s="25">
        <f t="shared" si="39"/>
        <v>5.7962305162305165</v>
      </c>
      <c r="H141" s="99">
        <f t="shared" si="40"/>
        <v>-658.76695999999993</v>
      </c>
    </row>
    <row r="142" spans="1:8" ht="12.75" thickBot="1" x14ac:dyDescent="0.25">
      <c r="A142" s="184" t="s">
        <v>178</v>
      </c>
      <c r="B142" s="58" t="s">
        <v>296</v>
      </c>
      <c r="C142" s="183"/>
      <c r="D142" s="183">
        <v>1580.5</v>
      </c>
      <c r="E142" s="183">
        <v>97.550380000000004</v>
      </c>
      <c r="F142" s="24">
        <v>94.489879999999999</v>
      </c>
      <c r="G142" s="25">
        <f t="shared" si="39"/>
        <v>6.1721214805441322</v>
      </c>
      <c r="H142" s="99">
        <f t="shared" si="40"/>
        <v>-1482.9496200000001</v>
      </c>
    </row>
    <row r="143" spans="1:8" ht="12.75" thickBot="1" x14ac:dyDescent="0.25">
      <c r="A143" s="285" t="s">
        <v>179</v>
      </c>
      <c r="B143" s="64" t="s">
        <v>180</v>
      </c>
      <c r="C143" s="36">
        <f>C144</f>
        <v>0</v>
      </c>
      <c r="D143" s="261">
        <f>D144</f>
        <v>41635</v>
      </c>
      <c r="E143" s="36">
        <f>E144</f>
        <v>3470</v>
      </c>
      <c r="F143" s="101">
        <f>F144</f>
        <v>3308</v>
      </c>
      <c r="G143" s="71">
        <f>E143/D143*100</f>
        <v>8.334334093911373</v>
      </c>
      <c r="H143" s="13">
        <f>E143-D143</f>
        <v>-38165</v>
      </c>
    </row>
    <row r="144" spans="1:8" ht="12.75" thickBot="1" x14ac:dyDescent="0.25">
      <c r="A144" s="325" t="s">
        <v>181</v>
      </c>
      <c r="B144" s="187" t="s">
        <v>182</v>
      </c>
      <c r="C144" s="20"/>
      <c r="D144" s="20">
        <v>41635</v>
      </c>
      <c r="E144" s="188">
        <v>3470</v>
      </c>
      <c r="F144" s="189">
        <v>3308</v>
      </c>
      <c r="G144" s="21">
        <f>E144/D144*100</f>
        <v>8.334334093911373</v>
      </c>
      <c r="H144" s="80">
        <f>E144-D144</f>
        <v>-38165</v>
      </c>
    </row>
    <row r="145" spans="1:8" ht="12.75" thickBot="1" x14ac:dyDescent="0.25">
      <c r="A145" s="190" t="s">
        <v>183</v>
      </c>
      <c r="B145" s="191" t="s">
        <v>184</v>
      </c>
      <c r="C145" s="262">
        <f>C146+C147</f>
        <v>0</v>
      </c>
      <c r="D145" s="265">
        <f>D146+D147+D148</f>
        <v>22307.8</v>
      </c>
      <c r="E145" s="192">
        <f>E146+E147+E148</f>
        <v>1002.94</v>
      </c>
      <c r="F145" s="192">
        <f>F146+F147</f>
        <v>0</v>
      </c>
      <c r="G145" s="71">
        <f>E145/D145*100</f>
        <v>4.4959162266113202</v>
      </c>
      <c r="H145" s="13">
        <f>E145-D145</f>
        <v>-21304.86</v>
      </c>
    </row>
    <row r="146" spans="1:8" ht="36" x14ac:dyDescent="0.2">
      <c r="A146" s="193" t="s">
        <v>185</v>
      </c>
      <c r="B146" s="194" t="s">
        <v>186</v>
      </c>
      <c r="C146" s="195"/>
      <c r="D146" s="196">
        <v>12307.8</v>
      </c>
      <c r="E146" s="196">
        <v>1002.94</v>
      </c>
      <c r="F146" s="197"/>
      <c r="G146" s="41">
        <f>E146/D146*100</f>
        <v>8.1488161978582685</v>
      </c>
      <c r="H146" s="22">
        <f>E146-D146</f>
        <v>-11304.859999999999</v>
      </c>
    </row>
    <row r="147" spans="1:8" ht="24.75" thickBot="1" x14ac:dyDescent="0.25">
      <c r="A147" s="198" t="s">
        <v>187</v>
      </c>
      <c r="B147" s="199" t="s">
        <v>188</v>
      </c>
      <c r="C147" s="200"/>
      <c r="D147" s="200">
        <v>10000</v>
      </c>
      <c r="E147" s="200"/>
      <c r="F147" s="105"/>
      <c r="G147" s="29"/>
      <c r="H147" s="74">
        <f>E147-D147</f>
        <v>-10000</v>
      </c>
    </row>
    <row r="148" spans="1:8" ht="12.75" thickBot="1" x14ac:dyDescent="0.25">
      <c r="A148" s="311" t="s">
        <v>189</v>
      </c>
      <c r="B148" s="291" t="s">
        <v>190</v>
      </c>
      <c r="C148" s="36">
        <f t="shared" ref="C148:H148" si="41">C149</f>
        <v>0</v>
      </c>
      <c r="D148" s="261">
        <f t="shared" si="41"/>
        <v>0</v>
      </c>
      <c r="E148" s="36">
        <f t="shared" si="41"/>
        <v>0</v>
      </c>
      <c r="F148" s="36">
        <f t="shared" si="41"/>
        <v>0</v>
      </c>
      <c r="G148" s="201">
        <f t="shared" si="41"/>
        <v>0</v>
      </c>
      <c r="H148" s="202">
        <f t="shared" si="41"/>
        <v>0</v>
      </c>
    </row>
    <row r="149" spans="1:8" ht="12.75" thickBot="1" x14ac:dyDescent="0.25">
      <c r="A149" s="326" t="s">
        <v>191</v>
      </c>
      <c r="B149" s="203" t="s">
        <v>192</v>
      </c>
      <c r="C149" s="204"/>
      <c r="D149" s="205"/>
      <c r="E149" s="205"/>
      <c r="F149" s="206"/>
      <c r="G149" s="69"/>
      <c r="H149" s="33">
        <f>E149-D149</f>
        <v>0</v>
      </c>
    </row>
    <row r="150" spans="1:8" ht="12.75" thickBot="1" x14ac:dyDescent="0.25">
      <c r="A150" s="285" t="s">
        <v>193</v>
      </c>
      <c r="B150" s="64" t="s">
        <v>194</v>
      </c>
      <c r="C150" s="36">
        <f t="shared" ref="C150:H150" si="42">C151+C152</f>
        <v>0</v>
      </c>
      <c r="D150" s="261">
        <f t="shared" si="42"/>
        <v>0</v>
      </c>
      <c r="E150" s="36">
        <f t="shared" si="42"/>
        <v>0</v>
      </c>
      <c r="F150" s="36">
        <f t="shared" si="42"/>
        <v>0</v>
      </c>
      <c r="G150" s="201">
        <f t="shared" si="42"/>
        <v>0</v>
      </c>
      <c r="H150" s="207">
        <f t="shared" si="42"/>
        <v>0</v>
      </c>
    </row>
    <row r="151" spans="1:8" x14ac:dyDescent="0.2">
      <c r="A151" s="208" t="s">
        <v>195</v>
      </c>
      <c r="B151" s="209" t="s">
        <v>196</v>
      </c>
      <c r="C151" s="23"/>
      <c r="D151" s="23"/>
      <c r="E151" s="23"/>
      <c r="F151" s="24"/>
      <c r="G151" s="25"/>
      <c r="H151" s="26">
        <f>E151-D151</f>
        <v>0</v>
      </c>
    </row>
    <row r="152" spans="1:8" ht="12.75" thickBot="1" x14ac:dyDescent="0.25">
      <c r="A152" s="327" t="s">
        <v>197</v>
      </c>
      <c r="B152" s="210" t="s">
        <v>198</v>
      </c>
      <c r="C152" s="89"/>
      <c r="D152" s="89"/>
      <c r="E152" s="89"/>
      <c r="F152" s="105"/>
      <c r="G152" s="211">
        <v>0</v>
      </c>
      <c r="H152" s="96">
        <f>E152-C152</f>
        <v>0</v>
      </c>
    </row>
    <row r="153" spans="1:8" ht="12.75" thickBot="1" x14ac:dyDescent="0.25">
      <c r="A153" s="328" t="s">
        <v>199</v>
      </c>
      <c r="B153" s="221" t="s">
        <v>200</v>
      </c>
      <c r="C153" s="264"/>
      <c r="D153" s="212"/>
      <c r="E153" s="212">
        <f>E154+E155</f>
        <v>0</v>
      </c>
      <c r="F153" s="212">
        <f>F154</f>
        <v>0</v>
      </c>
      <c r="G153" s="151">
        <v>0</v>
      </c>
      <c r="H153" s="213">
        <f>E153-D153</f>
        <v>0</v>
      </c>
    </row>
    <row r="154" spans="1:8" ht="24" x14ac:dyDescent="0.2">
      <c r="A154" s="135" t="s">
        <v>201</v>
      </c>
      <c r="B154" s="107" t="s">
        <v>202</v>
      </c>
      <c r="C154" s="214"/>
      <c r="D154" s="214"/>
      <c r="E154" s="214"/>
      <c r="F154" s="215"/>
      <c r="G154" s="41">
        <v>0</v>
      </c>
      <c r="H154" s="216">
        <f>E154-D154</f>
        <v>0</v>
      </c>
    </row>
    <row r="155" spans="1:8" ht="24.75" thickBot="1" x14ac:dyDescent="0.25">
      <c r="A155" s="217" t="s">
        <v>203</v>
      </c>
      <c r="B155" s="104" t="s">
        <v>204</v>
      </c>
      <c r="C155" s="218"/>
      <c r="D155" s="218"/>
      <c r="E155" s="218"/>
      <c r="F155" s="219"/>
      <c r="G155" s="46">
        <v>0</v>
      </c>
      <c r="H155" s="220">
        <f>E155-D155</f>
        <v>0</v>
      </c>
    </row>
    <row r="156" spans="1:8" ht="12.75" thickBot="1" x14ac:dyDescent="0.25">
      <c r="A156" s="311" t="s">
        <v>205</v>
      </c>
      <c r="B156" s="221" t="s">
        <v>206</v>
      </c>
      <c r="C156" s="36">
        <f>C157</f>
        <v>0</v>
      </c>
      <c r="D156" s="261">
        <f>D157</f>
        <v>0</v>
      </c>
      <c r="E156" s="36">
        <f t="shared" ref="E156:F156" si="43">E157</f>
        <v>0</v>
      </c>
      <c r="F156" s="36">
        <f t="shared" si="43"/>
        <v>-2.6188600000000002</v>
      </c>
      <c r="G156" s="71">
        <v>0</v>
      </c>
      <c r="H156" s="13">
        <f>E156-C156</f>
        <v>0</v>
      </c>
    </row>
    <row r="157" spans="1:8" ht="12.75" thickBot="1" x14ac:dyDescent="0.25">
      <c r="A157" s="329" t="s">
        <v>207</v>
      </c>
      <c r="B157" s="222" t="s">
        <v>208</v>
      </c>
      <c r="C157" s="188"/>
      <c r="D157" s="263"/>
      <c r="E157" s="188"/>
      <c r="F157" s="189">
        <v>-2.6188600000000002</v>
      </c>
      <c r="G157" s="223"/>
      <c r="H157" s="224"/>
    </row>
    <row r="158" spans="1:8" ht="12.75" thickBot="1" x14ac:dyDescent="0.25">
      <c r="A158" s="49"/>
      <c r="B158" s="64" t="s">
        <v>209</v>
      </c>
      <c r="C158" s="36" t="e">
        <f>C8+C104</f>
        <v>#REF!</v>
      </c>
      <c r="D158" s="261">
        <f>D8+D104</f>
        <v>545943.84121999994</v>
      </c>
      <c r="E158" s="36">
        <f>E8+E104</f>
        <v>34409.886290000002</v>
      </c>
      <c r="F158" s="36">
        <f>F8+F104</f>
        <v>29665.371040000002</v>
      </c>
      <c r="G158" s="12">
        <f>E158/D158*100</f>
        <v>6.302825252704662</v>
      </c>
      <c r="H158" s="13">
        <f>E158-D158</f>
        <v>-511533.95492999995</v>
      </c>
    </row>
    <row r="159" spans="1:8" x14ac:dyDescent="0.2">
      <c r="A159" s="1"/>
      <c r="B159" s="225"/>
      <c r="C159" s="226"/>
      <c r="D159" s="226"/>
      <c r="E159" s="227"/>
      <c r="F159" s="228"/>
      <c r="G159" s="228"/>
      <c r="H159" s="229"/>
    </row>
    <row r="160" spans="1:8" x14ac:dyDescent="0.2">
      <c r="A160" s="14" t="s">
        <v>210</v>
      </c>
      <c r="B160" s="14"/>
      <c r="C160" s="230"/>
      <c r="D160" s="230"/>
      <c r="E160" s="231"/>
      <c r="F160" s="232"/>
      <c r="G160" s="233"/>
      <c r="H160" s="14"/>
    </row>
    <row r="161" spans="1:8" x14ac:dyDescent="0.2">
      <c r="A161" s="14" t="s">
        <v>211</v>
      </c>
      <c r="B161" s="234"/>
      <c r="C161" s="235"/>
      <c r="D161" s="235"/>
      <c r="E161" s="231" t="s">
        <v>212</v>
      </c>
      <c r="F161" s="236"/>
      <c r="G161" s="236"/>
      <c r="H161" s="14"/>
    </row>
    <row r="162" spans="1:8" x14ac:dyDescent="0.2">
      <c r="A162" s="14"/>
      <c r="B162" s="234"/>
      <c r="C162" s="235"/>
      <c r="D162" s="235"/>
      <c r="E162" s="231"/>
      <c r="F162" s="236"/>
      <c r="G162" s="236"/>
      <c r="H162" s="14"/>
    </row>
    <row r="163" spans="1:8" x14ac:dyDescent="0.2">
      <c r="A163" s="237" t="s">
        <v>213</v>
      </c>
      <c r="B163" s="14"/>
      <c r="C163" s="238"/>
      <c r="D163" s="238"/>
      <c r="E163" s="239"/>
      <c r="F163" s="240"/>
      <c r="G163" s="241"/>
      <c r="H163" s="1"/>
    </row>
    <row r="164" spans="1:8" x14ac:dyDescent="0.2">
      <c r="A164" s="237" t="s">
        <v>214</v>
      </c>
      <c r="C164" s="238"/>
      <c r="D164" s="238"/>
      <c r="E164" s="239"/>
      <c r="F164" s="240"/>
      <c r="G164" s="240"/>
      <c r="H164" s="1"/>
    </row>
    <row r="165" spans="1:8" x14ac:dyDescent="0.2">
      <c r="A165" s="1"/>
      <c r="E165" s="227"/>
      <c r="F165" s="243"/>
      <c r="G165" s="244"/>
      <c r="H165" s="1"/>
    </row>
    <row r="166" spans="1:8" customFormat="1" ht="15" x14ac:dyDescent="0.25">
      <c r="C166" s="245"/>
      <c r="D166" s="245"/>
      <c r="E166" s="246"/>
      <c r="F166" s="247"/>
    </row>
    <row r="167" spans="1:8" customFormat="1" ht="15" x14ac:dyDescent="0.25">
      <c r="C167" s="245"/>
      <c r="D167" s="245"/>
      <c r="E167" s="246"/>
      <c r="F167" s="247"/>
    </row>
    <row r="168" spans="1:8" customFormat="1" ht="15" x14ac:dyDescent="0.25">
      <c r="C168" s="245"/>
      <c r="D168" s="245"/>
      <c r="E168" s="246"/>
      <c r="F168" s="247"/>
    </row>
    <row r="169" spans="1:8" customFormat="1" ht="15" x14ac:dyDescent="0.25">
      <c r="C169" s="245"/>
      <c r="D169" s="245"/>
      <c r="E169" s="246"/>
      <c r="F169" s="247"/>
    </row>
    <row r="170" spans="1:8" customFormat="1" ht="15" x14ac:dyDescent="0.25">
      <c r="C170" s="245"/>
      <c r="D170" s="245"/>
      <c r="E170" s="246"/>
      <c r="F170" s="247"/>
    </row>
    <row r="171" spans="1:8" customFormat="1" ht="15" x14ac:dyDescent="0.25">
      <c r="C171" s="245"/>
      <c r="D171" s="245"/>
      <c r="E171" s="246"/>
      <c r="F171" s="247"/>
    </row>
    <row r="172" spans="1:8" customFormat="1" ht="15" x14ac:dyDescent="0.25">
      <c r="C172" s="245"/>
      <c r="D172" s="245"/>
      <c r="E172" s="246"/>
      <c r="F172" s="247"/>
    </row>
    <row r="173" spans="1:8" customFormat="1" ht="15" x14ac:dyDescent="0.25">
      <c r="C173" s="245"/>
      <c r="D173" s="245"/>
      <c r="E173" s="246"/>
      <c r="F173" s="247"/>
    </row>
    <row r="174" spans="1:8" customFormat="1" ht="15" x14ac:dyDescent="0.25">
      <c r="C174" s="245"/>
      <c r="D174" s="245"/>
      <c r="E174" s="246"/>
      <c r="F174" s="247"/>
    </row>
    <row r="175" spans="1:8" customFormat="1" ht="15" x14ac:dyDescent="0.25">
      <c r="C175" s="245"/>
      <c r="D175" s="245"/>
      <c r="E175" s="246"/>
      <c r="F175" s="247"/>
    </row>
    <row r="176" spans="1:8" customFormat="1" ht="15" x14ac:dyDescent="0.25">
      <c r="C176" s="245"/>
      <c r="D176" s="245"/>
      <c r="E176" s="246"/>
      <c r="F176" s="247"/>
    </row>
    <row r="177" spans="3:6" customFormat="1" ht="15" x14ac:dyDescent="0.25">
      <c r="C177" s="245"/>
      <c r="D177" s="245"/>
      <c r="E177" s="246"/>
      <c r="F177" s="247"/>
    </row>
    <row r="178" spans="3:6" customFormat="1" ht="15" x14ac:dyDescent="0.25">
      <c r="C178" s="245"/>
      <c r="D178" s="245"/>
      <c r="E178" s="246"/>
      <c r="F178" s="247"/>
    </row>
    <row r="179" spans="3:6" customFormat="1" ht="15" x14ac:dyDescent="0.25">
      <c r="C179" s="245"/>
      <c r="D179" s="245"/>
      <c r="E179" s="246"/>
      <c r="F179" s="247"/>
    </row>
    <row r="180" spans="3:6" customFormat="1" ht="15" x14ac:dyDescent="0.25">
      <c r="C180" s="245"/>
      <c r="D180" s="245"/>
      <c r="E180" s="246"/>
      <c r="F180" s="247"/>
    </row>
    <row r="181" spans="3:6" customFormat="1" ht="15" x14ac:dyDescent="0.25">
      <c r="C181" s="245"/>
      <c r="D181" s="245"/>
      <c r="E181" s="246"/>
      <c r="F181" s="247"/>
    </row>
    <row r="182" spans="3:6" customFormat="1" ht="15" x14ac:dyDescent="0.25">
      <c r="C182" s="245"/>
      <c r="D182" s="245"/>
      <c r="E182" s="246"/>
      <c r="F182" s="247"/>
    </row>
    <row r="183" spans="3:6" customFormat="1" ht="15" x14ac:dyDescent="0.25">
      <c r="C183" s="245"/>
      <c r="D183" s="245"/>
      <c r="E183" s="246"/>
      <c r="F183" s="247"/>
    </row>
    <row r="184" spans="3:6" customFormat="1" ht="15" x14ac:dyDescent="0.25">
      <c r="C184" s="245"/>
      <c r="D184" s="245"/>
      <c r="E184" s="246"/>
      <c r="F184" s="247"/>
    </row>
    <row r="185" spans="3:6" customFormat="1" ht="15" x14ac:dyDescent="0.25">
      <c r="C185" s="245"/>
      <c r="D185" s="245"/>
      <c r="E185" s="246"/>
      <c r="F185" s="247"/>
    </row>
    <row r="186" spans="3:6" customFormat="1" ht="15" x14ac:dyDescent="0.25">
      <c r="C186" s="245"/>
      <c r="D186" s="245"/>
      <c r="E186" s="246"/>
      <c r="F186" s="247"/>
    </row>
    <row r="187" spans="3:6" customFormat="1" ht="15" x14ac:dyDescent="0.25">
      <c r="C187" s="245"/>
      <c r="D187" s="245"/>
      <c r="E187" s="246"/>
      <c r="F187" s="247"/>
    </row>
    <row r="188" spans="3:6" customFormat="1" ht="15" x14ac:dyDescent="0.25">
      <c r="C188" s="245"/>
      <c r="D188" s="245"/>
      <c r="E188" s="246"/>
      <c r="F188" s="247"/>
    </row>
    <row r="189" spans="3:6" customFormat="1" ht="15" x14ac:dyDescent="0.25">
      <c r="C189" s="245"/>
      <c r="D189" s="245"/>
      <c r="E189" s="246"/>
      <c r="F189" s="247"/>
    </row>
    <row r="190" spans="3:6" customFormat="1" ht="15" x14ac:dyDescent="0.25">
      <c r="C190" s="245"/>
      <c r="D190" s="245"/>
      <c r="E190" s="246"/>
      <c r="F190" s="247"/>
    </row>
    <row r="191" spans="3:6" customFormat="1" ht="15" x14ac:dyDescent="0.25">
      <c r="C191" s="245"/>
      <c r="D191" s="245"/>
      <c r="E191" s="246"/>
      <c r="F191" s="247"/>
    </row>
    <row r="192" spans="3:6" customFormat="1" ht="15" x14ac:dyDescent="0.25">
      <c r="C192" s="245"/>
      <c r="D192" s="245"/>
      <c r="E192" s="246"/>
      <c r="F192" s="247"/>
    </row>
    <row r="193" spans="3:6" customFormat="1" ht="15" x14ac:dyDescent="0.25">
      <c r="C193" s="245"/>
      <c r="D193" s="245"/>
      <c r="E193" s="246"/>
      <c r="F193" s="247"/>
    </row>
    <row r="194" spans="3:6" customFormat="1" ht="15" x14ac:dyDescent="0.25">
      <c r="C194" s="245"/>
      <c r="D194" s="245"/>
      <c r="E194" s="246"/>
      <c r="F194" s="247"/>
    </row>
    <row r="195" spans="3:6" customFormat="1" ht="15" x14ac:dyDescent="0.25">
      <c r="C195" s="245"/>
      <c r="D195" s="245"/>
      <c r="E195" s="246"/>
      <c r="F195" s="247"/>
    </row>
    <row r="196" spans="3:6" customFormat="1" ht="15" x14ac:dyDescent="0.25">
      <c r="C196" s="245"/>
      <c r="D196" s="245"/>
      <c r="E196" s="246"/>
      <c r="F196" s="247"/>
    </row>
    <row r="197" spans="3:6" customFormat="1" ht="15" x14ac:dyDescent="0.25">
      <c r="C197" s="245"/>
      <c r="D197" s="245"/>
      <c r="E197" s="246"/>
      <c r="F197" s="247"/>
    </row>
    <row r="198" spans="3:6" customFormat="1" ht="15" x14ac:dyDescent="0.25">
      <c r="C198" s="245"/>
      <c r="D198" s="245"/>
      <c r="E198" s="246"/>
      <c r="F198" s="247"/>
    </row>
    <row r="199" spans="3:6" customFormat="1" ht="15" x14ac:dyDescent="0.25">
      <c r="C199" s="245"/>
      <c r="D199" s="245"/>
      <c r="E199" s="246"/>
      <c r="F199" s="247"/>
    </row>
    <row r="200" spans="3:6" customFormat="1" ht="15" x14ac:dyDescent="0.25">
      <c r="C200" s="245"/>
      <c r="D200" s="245"/>
      <c r="E200" s="246"/>
      <c r="F200" s="247"/>
    </row>
    <row r="201" spans="3:6" customFormat="1" ht="15" x14ac:dyDescent="0.25">
      <c r="C201" s="245"/>
      <c r="D201" s="245"/>
      <c r="E201" s="246"/>
      <c r="F201" s="247"/>
    </row>
    <row r="202" spans="3:6" customFormat="1" ht="15" x14ac:dyDescent="0.25">
      <c r="C202" s="245"/>
      <c r="D202" s="245"/>
      <c r="E202" s="246"/>
      <c r="F202" s="247"/>
    </row>
    <row r="203" spans="3:6" customFormat="1" ht="15" x14ac:dyDescent="0.25">
      <c r="C203" s="245"/>
      <c r="D203" s="245"/>
      <c r="E203" s="246"/>
      <c r="F203" s="247"/>
    </row>
    <row r="204" spans="3:6" customFormat="1" ht="15" x14ac:dyDescent="0.25">
      <c r="C204" s="245"/>
      <c r="D204" s="245"/>
      <c r="E204" s="246"/>
      <c r="F204" s="247"/>
    </row>
    <row r="205" spans="3:6" customFormat="1" ht="15" x14ac:dyDescent="0.25">
      <c r="C205" s="245"/>
      <c r="D205" s="245"/>
      <c r="E205" s="246"/>
      <c r="F205" s="247"/>
    </row>
    <row r="206" spans="3:6" customFormat="1" ht="15" x14ac:dyDescent="0.25">
      <c r="C206" s="245"/>
      <c r="D206" s="245"/>
      <c r="E206" s="246"/>
      <c r="F206" s="247"/>
    </row>
    <row r="207" spans="3:6" customFormat="1" ht="15" x14ac:dyDescent="0.25">
      <c r="C207" s="245"/>
      <c r="D207" s="245"/>
      <c r="E207" s="246"/>
      <c r="F207" s="247"/>
    </row>
    <row r="208" spans="3:6" customFormat="1" ht="15" x14ac:dyDescent="0.25">
      <c r="C208" s="245"/>
      <c r="D208" s="245"/>
      <c r="E208" s="246"/>
      <c r="F208" s="247"/>
    </row>
    <row r="209" spans="3:6" customFormat="1" ht="15" x14ac:dyDescent="0.25">
      <c r="C209" s="245"/>
      <c r="D209" s="245"/>
      <c r="E209" s="246"/>
      <c r="F209" s="247"/>
    </row>
    <row r="210" spans="3:6" customFormat="1" ht="15" x14ac:dyDescent="0.25">
      <c r="C210" s="245"/>
      <c r="D210" s="245"/>
      <c r="E210" s="246"/>
      <c r="F210" s="247"/>
    </row>
    <row r="211" spans="3:6" customFormat="1" ht="15" x14ac:dyDescent="0.25">
      <c r="C211" s="245"/>
      <c r="D211" s="245"/>
      <c r="E211" s="246"/>
      <c r="F211" s="247"/>
    </row>
    <row r="212" spans="3:6" customFormat="1" ht="15" x14ac:dyDescent="0.25">
      <c r="C212" s="245"/>
      <c r="D212" s="245"/>
      <c r="E212" s="246"/>
      <c r="F212" s="247"/>
    </row>
    <row r="213" spans="3:6" customFormat="1" ht="15" x14ac:dyDescent="0.25">
      <c r="C213" s="245"/>
      <c r="D213" s="245"/>
      <c r="E213" s="246"/>
      <c r="F213" s="247"/>
    </row>
    <row r="214" spans="3:6" customFormat="1" ht="15" x14ac:dyDescent="0.25">
      <c r="C214" s="245"/>
      <c r="D214" s="245"/>
      <c r="E214" s="246"/>
      <c r="F214" s="247"/>
    </row>
    <row r="215" spans="3:6" customFormat="1" ht="15" x14ac:dyDescent="0.25">
      <c r="C215" s="245"/>
      <c r="D215" s="245"/>
      <c r="E215" s="246"/>
      <c r="F215" s="247"/>
    </row>
    <row r="216" spans="3:6" customFormat="1" ht="15" x14ac:dyDescent="0.25">
      <c r="C216" s="245"/>
      <c r="D216" s="245"/>
      <c r="E216" s="246"/>
      <c r="F216" s="247"/>
    </row>
    <row r="217" spans="3:6" customFormat="1" ht="15" x14ac:dyDescent="0.25">
      <c r="C217" s="245"/>
      <c r="D217" s="245"/>
      <c r="E217" s="246"/>
      <c r="F217" s="247"/>
    </row>
    <row r="218" spans="3:6" customFormat="1" ht="15" x14ac:dyDescent="0.25">
      <c r="C218" s="245"/>
      <c r="D218" s="245"/>
      <c r="E218" s="246"/>
      <c r="F218" s="247"/>
    </row>
    <row r="219" spans="3:6" customFormat="1" ht="15" x14ac:dyDescent="0.25">
      <c r="C219" s="245"/>
      <c r="D219" s="245"/>
      <c r="E219" s="246"/>
      <c r="F219" s="247"/>
    </row>
    <row r="220" spans="3:6" customFormat="1" ht="15" x14ac:dyDescent="0.25">
      <c r="C220" s="245"/>
      <c r="D220" s="245"/>
      <c r="E220" s="246"/>
      <c r="F220" s="247"/>
    </row>
    <row r="221" spans="3:6" customFormat="1" ht="15" x14ac:dyDescent="0.25">
      <c r="C221" s="245"/>
      <c r="D221" s="245"/>
      <c r="E221" s="246"/>
      <c r="F221" s="247"/>
    </row>
    <row r="222" spans="3:6" customFormat="1" ht="15" x14ac:dyDescent="0.25">
      <c r="C222" s="245"/>
      <c r="D222" s="245"/>
      <c r="E222" s="246"/>
      <c r="F222" s="247"/>
    </row>
    <row r="223" spans="3:6" customFormat="1" ht="15" x14ac:dyDescent="0.25">
      <c r="C223" s="245"/>
      <c r="D223" s="245"/>
      <c r="E223" s="246"/>
      <c r="F223" s="247"/>
    </row>
    <row r="224" spans="3:6" customFormat="1" ht="15" x14ac:dyDescent="0.25">
      <c r="C224" s="245"/>
      <c r="D224" s="245"/>
      <c r="E224" s="246"/>
      <c r="F224" s="247"/>
    </row>
    <row r="225" spans="3:6" customFormat="1" ht="15" x14ac:dyDescent="0.25">
      <c r="C225" s="245"/>
      <c r="D225" s="245"/>
      <c r="E225" s="246"/>
      <c r="F225" s="247"/>
    </row>
    <row r="226" spans="3:6" customFormat="1" ht="15" x14ac:dyDescent="0.25">
      <c r="C226" s="245"/>
      <c r="D226" s="245"/>
      <c r="E226" s="246"/>
      <c r="F226" s="247"/>
    </row>
    <row r="227" spans="3:6" customFormat="1" ht="15" x14ac:dyDescent="0.25">
      <c r="C227" s="245"/>
      <c r="D227" s="245"/>
      <c r="E227" s="246"/>
      <c r="F227" s="247"/>
    </row>
    <row r="228" spans="3:6" customFormat="1" ht="15" x14ac:dyDescent="0.25">
      <c r="C228" s="245"/>
      <c r="D228" s="245"/>
      <c r="E228" s="246"/>
      <c r="F228" s="247"/>
    </row>
    <row r="229" spans="3:6" customFormat="1" ht="15" x14ac:dyDescent="0.25">
      <c r="C229" s="245"/>
      <c r="D229" s="245"/>
      <c r="E229" s="246"/>
      <c r="F229" s="247"/>
    </row>
    <row r="230" spans="3:6" customFormat="1" ht="15" x14ac:dyDescent="0.25">
      <c r="C230" s="245"/>
      <c r="D230" s="245"/>
      <c r="E230" s="246"/>
      <c r="F230" s="247"/>
    </row>
    <row r="231" spans="3:6" customFormat="1" ht="15" x14ac:dyDescent="0.25">
      <c r="C231" s="245"/>
      <c r="D231" s="245"/>
      <c r="E231" s="246"/>
      <c r="F231" s="247"/>
    </row>
    <row r="232" spans="3:6" customFormat="1" ht="15" x14ac:dyDescent="0.25">
      <c r="C232" s="245"/>
      <c r="D232" s="245"/>
      <c r="E232" s="246"/>
      <c r="F232" s="247"/>
    </row>
    <row r="233" spans="3:6" customFormat="1" ht="15" x14ac:dyDescent="0.25">
      <c r="C233" s="245"/>
      <c r="D233" s="245"/>
      <c r="E233" s="246"/>
      <c r="F233" s="247"/>
    </row>
    <row r="234" spans="3:6" customFormat="1" ht="15" x14ac:dyDescent="0.25">
      <c r="C234" s="245"/>
      <c r="D234" s="245"/>
      <c r="E234" s="246"/>
      <c r="F234" s="247"/>
    </row>
    <row r="235" spans="3:6" customFormat="1" ht="15" x14ac:dyDescent="0.25">
      <c r="C235" s="245"/>
      <c r="D235" s="245"/>
      <c r="E235" s="246"/>
      <c r="F235" s="247"/>
    </row>
    <row r="236" spans="3:6" customFormat="1" ht="15" x14ac:dyDescent="0.25">
      <c r="C236" s="245"/>
      <c r="D236" s="245"/>
      <c r="E236" s="246"/>
      <c r="F236" s="247"/>
    </row>
    <row r="237" spans="3:6" customFormat="1" ht="15" x14ac:dyDescent="0.25">
      <c r="C237" s="245"/>
      <c r="D237" s="245"/>
      <c r="E237" s="246"/>
      <c r="F237" s="247"/>
    </row>
    <row r="238" spans="3:6" customFormat="1" ht="15" x14ac:dyDescent="0.25">
      <c r="C238" s="245"/>
      <c r="D238" s="245"/>
      <c r="E238" s="246"/>
      <c r="F238" s="247"/>
    </row>
    <row r="239" spans="3:6" customFormat="1" ht="15" x14ac:dyDescent="0.25">
      <c r="C239" s="245"/>
      <c r="D239" s="245"/>
      <c r="E239" s="246"/>
      <c r="F239" s="247"/>
    </row>
    <row r="240" spans="3:6" customFormat="1" ht="15" x14ac:dyDescent="0.25">
      <c r="C240" s="245"/>
      <c r="D240" s="245"/>
      <c r="E240" s="246"/>
      <c r="F240" s="247"/>
    </row>
    <row r="241" spans="3:6" customFormat="1" ht="15" x14ac:dyDescent="0.25">
      <c r="C241" s="245"/>
      <c r="D241" s="245"/>
      <c r="E241" s="246"/>
      <c r="F241" s="247"/>
    </row>
    <row r="242" spans="3:6" customFormat="1" ht="15" x14ac:dyDescent="0.25">
      <c r="C242" s="245"/>
      <c r="D242" s="245"/>
      <c r="E242" s="246"/>
      <c r="F242" s="247"/>
    </row>
    <row r="243" spans="3:6" customFormat="1" ht="15" x14ac:dyDescent="0.25">
      <c r="C243" s="245"/>
      <c r="D243" s="245"/>
      <c r="E243" s="246"/>
      <c r="F243" s="247"/>
    </row>
    <row r="244" spans="3:6" customFormat="1" ht="15" x14ac:dyDescent="0.25">
      <c r="C244" s="245"/>
      <c r="D244" s="245"/>
      <c r="E244" s="246"/>
      <c r="F244" s="247"/>
    </row>
    <row r="245" spans="3:6" customFormat="1" ht="15" x14ac:dyDescent="0.25">
      <c r="C245" s="245"/>
      <c r="D245" s="245"/>
      <c r="E245" s="246"/>
      <c r="F245" s="247"/>
    </row>
    <row r="246" spans="3:6" customFormat="1" ht="15" x14ac:dyDescent="0.25">
      <c r="C246" s="245"/>
      <c r="D246" s="245"/>
      <c r="E246" s="246"/>
      <c r="F246" s="247"/>
    </row>
    <row r="247" spans="3:6" customFormat="1" ht="15" x14ac:dyDescent="0.25">
      <c r="C247" s="245"/>
      <c r="D247" s="245"/>
      <c r="E247" s="246"/>
      <c r="F247" s="247"/>
    </row>
    <row r="248" spans="3:6" customFormat="1" ht="15" x14ac:dyDescent="0.25">
      <c r="C248" s="245"/>
      <c r="D248" s="245"/>
      <c r="E248" s="246"/>
      <c r="F248" s="247"/>
    </row>
    <row r="249" spans="3:6" customFormat="1" ht="15" x14ac:dyDescent="0.25">
      <c r="C249" s="245"/>
      <c r="D249" s="245"/>
      <c r="E249" s="246"/>
      <c r="F249" s="247"/>
    </row>
    <row r="250" spans="3:6" customFormat="1" ht="15" x14ac:dyDescent="0.25">
      <c r="C250" s="245"/>
      <c r="D250" s="245"/>
      <c r="E250" s="246"/>
      <c r="F250" s="247"/>
    </row>
    <row r="251" spans="3:6" customFormat="1" ht="15" x14ac:dyDescent="0.25">
      <c r="C251" s="245"/>
      <c r="D251" s="245"/>
      <c r="E251" s="246"/>
      <c r="F251" s="247"/>
    </row>
    <row r="252" spans="3:6" customFormat="1" ht="15" x14ac:dyDescent="0.25">
      <c r="C252" s="245"/>
      <c r="D252" s="245"/>
      <c r="E252" s="246"/>
      <c r="F252" s="247"/>
    </row>
    <row r="253" spans="3:6" customFormat="1" ht="15" x14ac:dyDescent="0.25">
      <c r="C253" s="245"/>
      <c r="D253" s="245"/>
      <c r="E253" s="246"/>
      <c r="F253" s="247"/>
    </row>
    <row r="254" spans="3:6" customFormat="1" ht="15" x14ac:dyDescent="0.25">
      <c r="C254" s="245"/>
      <c r="D254" s="245"/>
      <c r="E254" s="246"/>
      <c r="F254" s="247"/>
    </row>
    <row r="255" spans="3:6" customFormat="1" ht="15" x14ac:dyDescent="0.25">
      <c r="C255" s="245"/>
      <c r="D255" s="245"/>
      <c r="E255" s="246"/>
      <c r="F255" s="247"/>
    </row>
    <row r="256" spans="3:6" customFormat="1" ht="15" x14ac:dyDescent="0.25">
      <c r="C256" s="245"/>
      <c r="D256" s="245"/>
      <c r="E256" s="246"/>
      <c r="F256" s="247"/>
    </row>
    <row r="257" spans="3:6" customFormat="1" ht="15" x14ac:dyDescent="0.25">
      <c r="C257" s="245"/>
      <c r="D257" s="245"/>
      <c r="E257" s="246"/>
      <c r="F257" s="247"/>
    </row>
    <row r="258" spans="3:6" customFormat="1" ht="15" x14ac:dyDescent="0.25">
      <c r="C258" s="245"/>
      <c r="D258" s="245"/>
      <c r="E258" s="246"/>
      <c r="F258" s="247"/>
    </row>
    <row r="259" spans="3:6" customFormat="1" ht="15" x14ac:dyDescent="0.25">
      <c r="C259" s="245"/>
      <c r="D259" s="245"/>
      <c r="E259" s="246"/>
      <c r="F259" s="247"/>
    </row>
    <row r="260" spans="3:6" customFormat="1" ht="15" x14ac:dyDescent="0.25">
      <c r="C260" s="245"/>
      <c r="D260" s="245"/>
      <c r="E260" s="246"/>
      <c r="F260" s="247"/>
    </row>
    <row r="261" spans="3:6" customFormat="1" ht="15" x14ac:dyDescent="0.25">
      <c r="C261" s="245"/>
      <c r="D261" s="245"/>
      <c r="E261" s="246"/>
      <c r="F261" s="247"/>
    </row>
    <row r="262" spans="3:6" customFormat="1" ht="15" x14ac:dyDescent="0.25">
      <c r="C262" s="245"/>
      <c r="D262" s="245"/>
      <c r="E262" s="246"/>
      <c r="F262" s="247"/>
    </row>
    <row r="263" spans="3:6" customFormat="1" ht="15" x14ac:dyDescent="0.25">
      <c r="C263" s="245"/>
      <c r="D263" s="245"/>
      <c r="E263" s="246"/>
      <c r="F263" s="247"/>
    </row>
    <row r="264" spans="3:6" customFormat="1" ht="15" x14ac:dyDescent="0.25">
      <c r="C264" s="245"/>
      <c r="D264" s="245"/>
      <c r="E264" s="246"/>
      <c r="F264" s="247"/>
    </row>
    <row r="265" spans="3:6" customFormat="1" ht="15" x14ac:dyDescent="0.25">
      <c r="C265" s="245"/>
      <c r="D265" s="245"/>
      <c r="E265" s="246"/>
      <c r="F265" s="247"/>
    </row>
    <row r="266" spans="3:6" customFormat="1" ht="15" x14ac:dyDescent="0.25">
      <c r="C266" s="245"/>
      <c r="D266" s="245"/>
      <c r="E266" s="246"/>
      <c r="F266" s="247"/>
    </row>
    <row r="267" spans="3:6" customFormat="1" ht="15" x14ac:dyDescent="0.25">
      <c r="C267" s="245"/>
      <c r="D267" s="245"/>
      <c r="E267" s="246"/>
      <c r="F267" s="247"/>
    </row>
    <row r="268" spans="3:6" customFormat="1" ht="15" x14ac:dyDescent="0.25">
      <c r="C268" s="245"/>
      <c r="D268" s="245"/>
      <c r="E268" s="246"/>
      <c r="F268" s="247"/>
    </row>
    <row r="269" spans="3:6" customFormat="1" ht="15" x14ac:dyDescent="0.25">
      <c r="C269" s="245"/>
      <c r="D269" s="245"/>
      <c r="E269" s="246"/>
      <c r="F269" s="247"/>
    </row>
    <row r="270" spans="3:6" customFormat="1" ht="15" x14ac:dyDescent="0.25">
      <c r="C270" s="245"/>
      <c r="D270" s="245"/>
      <c r="E270" s="246"/>
      <c r="F270" s="247"/>
    </row>
    <row r="271" spans="3:6" customFormat="1" ht="15" x14ac:dyDescent="0.25">
      <c r="C271" s="245"/>
      <c r="D271" s="245"/>
      <c r="E271" s="246"/>
      <c r="F271" s="247"/>
    </row>
    <row r="272" spans="3:6" customFormat="1" ht="15" x14ac:dyDescent="0.25">
      <c r="C272" s="245"/>
      <c r="D272" s="245"/>
      <c r="E272" s="246"/>
      <c r="F272" s="247"/>
    </row>
    <row r="273" spans="3:6" customFormat="1" ht="15" x14ac:dyDescent="0.25">
      <c r="C273" s="245"/>
      <c r="D273" s="245"/>
      <c r="E273" s="246"/>
      <c r="F273" s="247"/>
    </row>
    <row r="274" spans="3:6" customFormat="1" ht="15" x14ac:dyDescent="0.25">
      <c r="C274" s="245"/>
      <c r="D274" s="245"/>
      <c r="E274" s="246"/>
      <c r="F274" s="247"/>
    </row>
    <row r="275" spans="3:6" customFormat="1" ht="15" x14ac:dyDescent="0.25">
      <c r="C275" s="245"/>
      <c r="D275" s="245"/>
      <c r="E275" s="246"/>
      <c r="F275" s="247"/>
    </row>
    <row r="276" spans="3:6" customFormat="1" ht="15" x14ac:dyDescent="0.25">
      <c r="C276" s="245"/>
      <c r="D276" s="245"/>
      <c r="E276" s="246"/>
      <c r="F276" s="247"/>
    </row>
    <row r="277" spans="3:6" customFormat="1" ht="15" x14ac:dyDescent="0.25">
      <c r="C277" s="245"/>
      <c r="D277" s="245"/>
      <c r="E277" s="246"/>
      <c r="F277" s="247"/>
    </row>
    <row r="278" spans="3:6" customFormat="1" ht="15" x14ac:dyDescent="0.25">
      <c r="C278" s="245"/>
      <c r="D278" s="245"/>
      <c r="E278" s="246"/>
      <c r="F278" s="247"/>
    </row>
    <row r="279" spans="3:6" customFormat="1" ht="15" x14ac:dyDescent="0.25">
      <c r="C279" s="245"/>
      <c r="D279" s="245"/>
      <c r="E279" s="246"/>
      <c r="F279" s="247"/>
    </row>
    <row r="280" spans="3:6" customFormat="1" ht="15" x14ac:dyDescent="0.25">
      <c r="C280" s="245"/>
      <c r="D280" s="245"/>
      <c r="E280" s="246"/>
      <c r="F280" s="247"/>
    </row>
    <row r="281" spans="3:6" customFormat="1" ht="15" x14ac:dyDescent="0.25">
      <c r="C281" s="245"/>
      <c r="D281" s="245"/>
      <c r="E281" s="246"/>
      <c r="F281" s="247"/>
    </row>
    <row r="282" spans="3:6" customFormat="1" ht="15" x14ac:dyDescent="0.25">
      <c r="C282" s="245"/>
      <c r="D282" s="245"/>
      <c r="E282" s="246"/>
      <c r="F282" s="247"/>
    </row>
    <row r="283" spans="3:6" customFormat="1" ht="15" x14ac:dyDescent="0.25">
      <c r="C283" s="245"/>
      <c r="D283" s="245"/>
      <c r="E283" s="246"/>
      <c r="F283" s="247"/>
    </row>
    <row r="284" spans="3:6" customFormat="1" ht="15" x14ac:dyDescent="0.25">
      <c r="C284" s="245"/>
      <c r="D284" s="245"/>
      <c r="E284" s="246"/>
      <c r="F284" s="247"/>
    </row>
    <row r="285" spans="3:6" customFormat="1" ht="15" x14ac:dyDescent="0.25">
      <c r="C285" s="245"/>
      <c r="D285" s="245"/>
      <c r="E285" s="246"/>
      <c r="F285" s="247"/>
    </row>
    <row r="286" spans="3:6" customFormat="1" ht="15" x14ac:dyDescent="0.25">
      <c r="C286" s="245"/>
      <c r="D286" s="245"/>
      <c r="E286" s="246"/>
      <c r="F286" s="247"/>
    </row>
    <row r="287" spans="3:6" customFormat="1" ht="15" x14ac:dyDescent="0.25">
      <c r="C287" s="245"/>
      <c r="D287" s="245"/>
      <c r="E287" s="246"/>
      <c r="F287" s="247"/>
    </row>
    <row r="288" spans="3:6" customFormat="1" ht="15" x14ac:dyDescent="0.25">
      <c r="C288" s="245"/>
      <c r="D288" s="245"/>
      <c r="E288" s="246"/>
      <c r="F288" s="247"/>
    </row>
    <row r="289" spans="3:6" customFormat="1" ht="15" x14ac:dyDescent="0.25">
      <c r="C289" s="245"/>
      <c r="D289" s="245"/>
      <c r="E289" s="246"/>
      <c r="F289" s="247"/>
    </row>
    <row r="290" spans="3:6" customFormat="1" ht="15" x14ac:dyDescent="0.25">
      <c r="C290" s="245"/>
      <c r="D290" s="245"/>
      <c r="E290" s="246"/>
      <c r="F290" s="247"/>
    </row>
    <row r="291" spans="3:6" customFormat="1" ht="15" x14ac:dyDescent="0.25">
      <c r="C291" s="245"/>
      <c r="D291" s="245"/>
      <c r="E291" s="246"/>
      <c r="F291" s="247"/>
    </row>
    <row r="292" spans="3:6" customFormat="1" ht="15" x14ac:dyDescent="0.25">
      <c r="C292" s="245"/>
      <c r="D292" s="245"/>
      <c r="E292" s="246"/>
      <c r="F292" s="247"/>
    </row>
    <row r="293" spans="3:6" customFormat="1" ht="15" x14ac:dyDescent="0.25">
      <c r="C293" s="245"/>
      <c r="D293" s="245"/>
      <c r="E293" s="246"/>
      <c r="F293" s="247"/>
    </row>
    <row r="294" spans="3:6" customFormat="1" ht="15" x14ac:dyDescent="0.25">
      <c r="C294" s="245"/>
      <c r="D294" s="245"/>
      <c r="E294" s="246"/>
      <c r="F294" s="247"/>
    </row>
    <row r="295" spans="3:6" customFormat="1" ht="15" x14ac:dyDescent="0.25">
      <c r="C295" s="245"/>
      <c r="D295" s="245"/>
      <c r="E295" s="246"/>
      <c r="F295" s="247"/>
    </row>
    <row r="296" spans="3:6" customFormat="1" ht="15" x14ac:dyDescent="0.25">
      <c r="C296" s="245"/>
      <c r="D296" s="245"/>
      <c r="E296" s="246"/>
      <c r="F296" s="247"/>
    </row>
    <row r="297" spans="3:6" customFormat="1" ht="15" x14ac:dyDescent="0.25">
      <c r="C297" s="245"/>
      <c r="D297" s="245"/>
      <c r="E297" s="246"/>
      <c r="F297" s="247"/>
    </row>
    <row r="298" spans="3:6" customFormat="1" ht="15" x14ac:dyDescent="0.25">
      <c r="C298" s="245"/>
      <c r="D298" s="245"/>
      <c r="E298" s="246"/>
      <c r="F298" s="247"/>
    </row>
    <row r="299" spans="3:6" customFormat="1" ht="15" x14ac:dyDescent="0.25">
      <c r="C299" s="245"/>
      <c r="D299" s="245"/>
      <c r="E299" s="246"/>
      <c r="F299" s="247"/>
    </row>
    <row r="300" spans="3:6" customFormat="1" ht="15" x14ac:dyDescent="0.25">
      <c r="C300" s="245"/>
      <c r="D300" s="245"/>
      <c r="E300" s="246"/>
      <c r="F300" s="247"/>
    </row>
    <row r="301" spans="3:6" customFormat="1" ht="15" x14ac:dyDescent="0.25">
      <c r="C301" s="245"/>
      <c r="D301" s="245"/>
      <c r="E301" s="246"/>
      <c r="F301" s="247"/>
    </row>
    <row r="302" spans="3:6" customFormat="1" ht="15" x14ac:dyDescent="0.25">
      <c r="C302" s="245"/>
      <c r="D302" s="245"/>
      <c r="E302" s="246"/>
      <c r="F302" s="247"/>
    </row>
    <row r="303" spans="3:6" customFormat="1" ht="15" x14ac:dyDescent="0.25">
      <c r="C303" s="245"/>
      <c r="D303" s="245"/>
      <c r="E303" s="246"/>
      <c r="F303" s="247"/>
    </row>
    <row r="304" spans="3:6" customFormat="1" ht="15" x14ac:dyDescent="0.25">
      <c r="C304" s="245"/>
      <c r="D304" s="245"/>
      <c r="E304" s="246"/>
      <c r="F304" s="247"/>
    </row>
    <row r="305" spans="3:6" customFormat="1" ht="15" x14ac:dyDescent="0.25">
      <c r="C305" s="245"/>
      <c r="D305" s="245"/>
      <c r="E305" s="246"/>
      <c r="F305" s="247"/>
    </row>
    <row r="306" spans="3:6" customFormat="1" ht="15" x14ac:dyDescent="0.25">
      <c r="C306" s="245"/>
      <c r="D306" s="245"/>
      <c r="E306" s="246"/>
      <c r="F306" s="247"/>
    </row>
    <row r="307" spans="3:6" customFormat="1" ht="15" x14ac:dyDescent="0.25">
      <c r="C307" s="245"/>
      <c r="D307" s="245"/>
      <c r="E307" s="246"/>
      <c r="F307" s="247"/>
    </row>
    <row r="308" spans="3:6" customFormat="1" ht="15" x14ac:dyDescent="0.25">
      <c r="C308" s="245"/>
      <c r="D308" s="245"/>
      <c r="E308" s="246"/>
      <c r="F308" s="247"/>
    </row>
    <row r="309" spans="3:6" customFormat="1" ht="15" x14ac:dyDescent="0.25">
      <c r="C309" s="245"/>
      <c r="D309" s="245"/>
      <c r="E309" s="246"/>
      <c r="F309" s="247"/>
    </row>
    <row r="310" spans="3:6" customFormat="1" ht="15" x14ac:dyDescent="0.25">
      <c r="C310" s="245"/>
      <c r="D310" s="245"/>
      <c r="E310" s="246"/>
      <c r="F310" s="247"/>
    </row>
    <row r="311" spans="3:6" customFormat="1" ht="15" x14ac:dyDescent="0.25">
      <c r="C311" s="245"/>
      <c r="D311" s="245"/>
      <c r="E311" s="246"/>
      <c r="F311" s="247"/>
    </row>
    <row r="312" spans="3:6" customFormat="1" ht="15" x14ac:dyDescent="0.25">
      <c r="C312" s="245"/>
      <c r="D312" s="245"/>
      <c r="E312" s="246"/>
      <c r="F312" s="247"/>
    </row>
    <row r="313" spans="3:6" customFormat="1" ht="15" x14ac:dyDescent="0.25">
      <c r="C313" s="245"/>
      <c r="D313" s="245"/>
      <c r="E313" s="246"/>
      <c r="F313" s="247"/>
    </row>
    <row r="314" spans="3:6" customFormat="1" ht="15" x14ac:dyDescent="0.25">
      <c r="C314" s="245"/>
      <c r="D314" s="245"/>
      <c r="E314" s="246"/>
      <c r="F314" s="247"/>
    </row>
    <row r="315" spans="3:6" customFormat="1" ht="15" x14ac:dyDescent="0.25">
      <c r="C315" s="245"/>
      <c r="D315" s="245"/>
      <c r="E315" s="246"/>
      <c r="F315" s="247"/>
    </row>
    <row r="316" spans="3:6" customFormat="1" ht="15" x14ac:dyDescent="0.25">
      <c r="C316" s="245"/>
      <c r="D316" s="245"/>
      <c r="E316" s="246"/>
      <c r="F316" s="247"/>
    </row>
    <row r="317" spans="3:6" customFormat="1" ht="15" x14ac:dyDescent="0.25">
      <c r="C317" s="245"/>
      <c r="D317" s="245"/>
      <c r="E317" s="246"/>
      <c r="F317" s="247"/>
    </row>
    <row r="318" spans="3:6" customFormat="1" ht="15" x14ac:dyDescent="0.25">
      <c r="C318" s="245"/>
      <c r="D318" s="245"/>
      <c r="E318" s="246"/>
      <c r="F318" s="247"/>
    </row>
    <row r="319" spans="3:6" customFormat="1" ht="15" x14ac:dyDescent="0.25">
      <c r="C319" s="245"/>
      <c r="D319" s="245"/>
      <c r="E319" s="246"/>
      <c r="F319" s="247"/>
    </row>
    <row r="320" spans="3:6" customFormat="1" ht="15" x14ac:dyDescent="0.25">
      <c r="C320" s="245"/>
      <c r="D320" s="245"/>
      <c r="E320" s="246"/>
      <c r="F320" s="247"/>
    </row>
    <row r="321" spans="3:6" customFormat="1" ht="15" x14ac:dyDescent="0.25">
      <c r="C321" s="245"/>
      <c r="D321" s="245"/>
      <c r="E321" s="246"/>
      <c r="F321" s="247"/>
    </row>
    <row r="322" spans="3:6" customFormat="1" ht="15" x14ac:dyDescent="0.25">
      <c r="C322" s="245"/>
      <c r="D322" s="245"/>
      <c r="E322" s="246"/>
      <c r="F322" s="247"/>
    </row>
    <row r="323" spans="3:6" customFormat="1" ht="15" x14ac:dyDescent="0.25">
      <c r="C323" s="245"/>
      <c r="D323" s="245"/>
      <c r="E323" s="246"/>
      <c r="F323" s="247"/>
    </row>
    <row r="324" spans="3:6" customFormat="1" ht="15" x14ac:dyDescent="0.25">
      <c r="C324" s="245"/>
      <c r="D324" s="245"/>
      <c r="E324" s="246"/>
      <c r="F324" s="247"/>
    </row>
    <row r="325" spans="3:6" customFormat="1" ht="15" x14ac:dyDescent="0.25">
      <c r="C325" s="245"/>
      <c r="D325" s="245"/>
      <c r="E325" s="246"/>
      <c r="F325" s="247"/>
    </row>
    <row r="326" spans="3:6" customFormat="1" ht="15" x14ac:dyDescent="0.25">
      <c r="C326" s="245"/>
      <c r="D326" s="245"/>
      <c r="E326" s="246"/>
      <c r="F326" s="247"/>
    </row>
    <row r="327" spans="3:6" customFormat="1" ht="15" x14ac:dyDescent="0.25">
      <c r="C327" s="245"/>
      <c r="D327" s="245"/>
      <c r="E327" s="246"/>
      <c r="F327" s="247"/>
    </row>
    <row r="328" spans="3:6" customFormat="1" ht="15" x14ac:dyDescent="0.25">
      <c r="C328" s="245"/>
      <c r="D328" s="245"/>
      <c r="E328" s="246"/>
      <c r="F328" s="247"/>
    </row>
    <row r="329" spans="3:6" customFormat="1" ht="15" x14ac:dyDescent="0.25">
      <c r="C329" s="245"/>
      <c r="D329" s="245"/>
      <c r="E329" s="246"/>
      <c r="F329" s="247"/>
    </row>
    <row r="330" spans="3:6" customFormat="1" ht="15" x14ac:dyDescent="0.25">
      <c r="C330" s="245"/>
      <c r="D330" s="245"/>
      <c r="E330" s="246"/>
      <c r="F330" s="247"/>
    </row>
    <row r="331" spans="3:6" customFormat="1" ht="15" x14ac:dyDescent="0.25">
      <c r="C331" s="245"/>
      <c r="D331" s="245"/>
      <c r="E331" s="246"/>
      <c r="F331" s="247"/>
    </row>
    <row r="332" spans="3:6" customFormat="1" ht="15" x14ac:dyDescent="0.25">
      <c r="C332" s="245"/>
      <c r="D332" s="245"/>
      <c r="E332" s="246"/>
      <c r="F332" s="247"/>
    </row>
    <row r="333" spans="3:6" customFormat="1" ht="15" x14ac:dyDescent="0.25">
      <c r="C333" s="245"/>
      <c r="D333" s="245"/>
      <c r="E333" s="246"/>
      <c r="F333" s="247"/>
    </row>
    <row r="334" spans="3:6" customFormat="1" ht="15" x14ac:dyDescent="0.25">
      <c r="C334" s="245"/>
      <c r="D334" s="245"/>
      <c r="E334" s="246"/>
      <c r="F334" s="247"/>
    </row>
    <row r="335" spans="3:6" customFormat="1" ht="15" x14ac:dyDescent="0.25">
      <c r="C335" s="245"/>
      <c r="D335" s="245"/>
      <c r="E335" s="246"/>
      <c r="F335" s="247"/>
    </row>
    <row r="336" spans="3:6" customFormat="1" ht="15" x14ac:dyDescent="0.25">
      <c r="C336" s="245"/>
      <c r="D336" s="245"/>
      <c r="E336" s="246"/>
      <c r="F336" s="247"/>
    </row>
    <row r="337" spans="3:6" customFormat="1" ht="15" x14ac:dyDescent="0.25">
      <c r="C337" s="245"/>
      <c r="D337" s="245"/>
      <c r="E337" s="246"/>
      <c r="F337" s="247"/>
    </row>
    <row r="338" spans="3:6" customFormat="1" ht="15" x14ac:dyDescent="0.25">
      <c r="C338" s="245"/>
      <c r="D338" s="245"/>
      <c r="E338" s="246"/>
      <c r="F338" s="247"/>
    </row>
    <row r="339" spans="3:6" customFormat="1" ht="15" x14ac:dyDescent="0.25">
      <c r="C339" s="245"/>
      <c r="D339" s="245"/>
      <c r="E339" s="246"/>
      <c r="F339" s="247"/>
    </row>
    <row r="340" spans="3:6" customFormat="1" ht="15" x14ac:dyDescent="0.25">
      <c r="C340" s="245"/>
      <c r="D340" s="245"/>
      <c r="E340" s="246"/>
      <c r="F340" s="247"/>
    </row>
    <row r="341" spans="3:6" customFormat="1" ht="15" x14ac:dyDescent="0.25">
      <c r="C341" s="245"/>
      <c r="D341" s="245"/>
      <c r="E341" s="246"/>
      <c r="F341" s="247"/>
    </row>
    <row r="342" spans="3:6" customFormat="1" ht="15" x14ac:dyDescent="0.25">
      <c r="C342" s="245"/>
      <c r="D342" s="245"/>
      <c r="E342" s="246"/>
      <c r="F342" s="247"/>
    </row>
    <row r="343" spans="3:6" customFormat="1" ht="15" x14ac:dyDescent="0.25">
      <c r="C343" s="245"/>
      <c r="D343" s="245"/>
      <c r="E343" s="246"/>
      <c r="F343" s="247"/>
    </row>
    <row r="344" spans="3:6" customFormat="1" ht="15" x14ac:dyDescent="0.25">
      <c r="C344" s="245"/>
      <c r="D344" s="245"/>
      <c r="E344" s="246"/>
      <c r="F344" s="247"/>
    </row>
    <row r="345" spans="3:6" customFormat="1" ht="15" x14ac:dyDescent="0.25">
      <c r="C345" s="245"/>
      <c r="D345" s="245"/>
      <c r="E345" s="246"/>
      <c r="F345" s="247"/>
    </row>
    <row r="346" spans="3:6" customFormat="1" ht="15" x14ac:dyDescent="0.25">
      <c r="C346" s="245"/>
      <c r="D346" s="245"/>
      <c r="E346" s="246"/>
      <c r="F346" s="247"/>
    </row>
    <row r="347" spans="3:6" customFormat="1" ht="15" x14ac:dyDescent="0.25">
      <c r="C347" s="245"/>
      <c r="D347" s="245"/>
      <c r="E347" s="246"/>
      <c r="F347" s="247"/>
    </row>
    <row r="348" spans="3:6" customFormat="1" ht="15" x14ac:dyDescent="0.25">
      <c r="C348" s="245"/>
      <c r="D348" s="245"/>
      <c r="E348" s="246"/>
      <c r="F348" s="247"/>
    </row>
    <row r="349" spans="3:6" customFormat="1" ht="15" x14ac:dyDescent="0.25">
      <c r="C349" s="245"/>
      <c r="D349" s="245"/>
      <c r="E349" s="246"/>
      <c r="F349" s="247"/>
    </row>
    <row r="350" spans="3:6" customFormat="1" ht="15" x14ac:dyDescent="0.25">
      <c r="C350" s="245"/>
      <c r="D350" s="245"/>
      <c r="E350" s="246"/>
      <c r="F350" s="247"/>
    </row>
    <row r="351" spans="3:6" customFormat="1" ht="15" x14ac:dyDescent="0.25">
      <c r="C351" s="245"/>
      <c r="D351" s="245"/>
      <c r="E351" s="246"/>
      <c r="F351" s="247"/>
    </row>
    <row r="352" spans="3:6" customFormat="1" ht="15" x14ac:dyDescent="0.25">
      <c r="C352" s="245"/>
      <c r="D352" s="245"/>
      <c r="E352" s="246"/>
      <c r="F352" s="247"/>
    </row>
    <row r="353" spans="3:6" customFormat="1" ht="15" x14ac:dyDescent="0.25">
      <c r="C353" s="245"/>
      <c r="D353" s="245"/>
      <c r="E353" s="246"/>
      <c r="F353" s="247"/>
    </row>
    <row r="354" spans="3:6" customFormat="1" ht="15" x14ac:dyDescent="0.25">
      <c r="C354" s="245"/>
      <c r="D354" s="245"/>
      <c r="E354" s="246"/>
      <c r="F354" s="247"/>
    </row>
    <row r="355" spans="3:6" customFormat="1" ht="15" x14ac:dyDescent="0.25">
      <c r="C355" s="245"/>
      <c r="D355" s="245"/>
      <c r="E355" s="246"/>
      <c r="F355" s="247"/>
    </row>
    <row r="356" spans="3:6" customFormat="1" ht="15" x14ac:dyDescent="0.25">
      <c r="C356" s="245"/>
      <c r="D356" s="245"/>
      <c r="E356" s="246"/>
      <c r="F356" s="247"/>
    </row>
    <row r="357" spans="3:6" customFormat="1" ht="15" x14ac:dyDescent="0.25">
      <c r="C357" s="245"/>
      <c r="D357" s="245"/>
      <c r="E357" s="246"/>
      <c r="F357" s="247"/>
    </row>
    <row r="358" spans="3:6" customFormat="1" ht="15" x14ac:dyDescent="0.25">
      <c r="C358" s="245"/>
      <c r="D358" s="245"/>
      <c r="E358" s="246"/>
      <c r="F358" s="247"/>
    </row>
    <row r="359" spans="3:6" customFormat="1" ht="15" x14ac:dyDescent="0.25">
      <c r="C359" s="245"/>
      <c r="D359" s="245"/>
      <c r="E359" s="246"/>
      <c r="F359" s="247"/>
    </row>
    <row r="360" spans="3:6" customFormat="1" ht="15" x14ac:dyDescent="0.25">
      <c r="C360" s="245"/>
      <c r="D360" s="245"/>
      <c r="E360" s="246"/>
      <c r="F360" s="247"/>
    </row>
    <row r="361" spans="3:6" customFormat="1" ht="15" x14ac:dyDescent="0.25">
      <c r="C361" s="245"/>
      <c r="D361" s="245"/>
      <c r="E361" s="246"/>
      <c r="F361" s="247"/>
    </row>
    <row r="362" spans="3:6" customFormat="1" ht="15" x14ac:dyDescent="0.25">
      <c r="C362" s="245"/>
      <c r="D362" s="245"/>
      <c r="E362" s="246"/>
      <c r="F362" s="247"/>
    </row>
    <row r="363" spans="3:6" customFormat="1" ht="15" x14ac:dyDescent="0.25">
      <c r="C363" s="245"/>
      <c r="D363" s="245"/>
      <c r="E363" s="246"/>
      <c r="F363" s="247"/>
    </row>
    <row r="364" spans="3:6" customFormat="1" ht="15" x14ac:dyDescent="0.25">
      <c r="C364" s="245"/>
      <c r="D364" s="245"/>
      <c r="E364" s="246"/>
      <c r="F364" s="247"/>
    </row>
    <row r="365" spans="3:6" customFormat="1" ht="15" x14ac:dyDescent="0.25">
      <c r="C365" s="245"/>
      <c r="D365" s="245"/>
      <c r="E365" s="246"/>
      <c r="F365" s="247"/>
    </row>
    <row r="366" spans="3:6" customFormat="1" ht="15" x14ac:dyDescent="0.25">
      <c r="C366" s="245"/>
      <c r="D366" s="245"/>
      <c r="E366" s="246"/>
      <c r="F366" s="247"/>
    </row>
    <row r="367" spans="3:6" customFormat="1" ht="15" x14ac:dyDescent="0.25">
      <c r="C367" s="245"/>
      <c r="D367" s="245"/>
      <c r="E367" s="246"/>
      <c r="F367" s="247"/>
    </row>
    <row r="368" spans="3:6" customFormat="1" ht="15" x14ac:dyDescent="0.25">
      <c r="C368" s="245"/>
      <c r="D368" s="245"/>
      <c r="E368" s="246"/>
      <c r="F368" s="247"/>
    </row>
    <row r="369" spans="3:6" customFormat="1" ht="15" x14ac:dyDescent="0.25">
      <c r="C369" s="245"/>
      <c r="D369" s="245"/>
      <c r="E369" s="246"/>
      <c r="F369" s="247"/>
    </row>
    <row r="370" spans="3:6" customFormat="1" ht="15" x14ac:dyDescent="0.25">
      <c r="C370" s="245"/>
      <c r="D370" s="245"/>
      <c r="E370" s="246"/>
      <c r="F370" s="247"/>
    </row>
    <row r="371" spans="3:6" customFormat="1" ht="15" x14ac:dyDescent="0.25">
      <c r="C371" s="245"/>
      <c r="D371" s="245"/>
      <c r="E371" s="246"/>
      <c r="F371" s="247"/>
    </row>
    <row r="372" spans="3:6" customFormat="1" ht="15" x14ac:dyDescent="0.25">
      <c r="C372" s="245"/>
      <c r="D372" s="245"/>
      <c r="E372" s="246"/>
      <c r="F372" s="247"/>
    </row>
    <row r="373" spans="3:6" customFormat="1" ht="15" x14ac:dyDescent="0.25">
      <c r="C373" s="245"/>
      <c r="D373" s="245"/>
      <c r="E373" s="246"/>
      <c r="F373" s="247"/>
    </row>
    <row r="374" spans="3:6" customFormat="1" ht="15" x14ac:dyDescent="0.25">
      <c r="C374" s="245"/>
      <c r="D374" s="245"/>
      <c r="E374" s="246"/>
      <c r="F374" s="247"/>
    </row>
    <row r="375" spans="3:6" customFormat="1" ht="15" x14ac:dyDescent="0.25">
      <c r="C375" s="245"/>
      <c r="D375" s="245"/>
      <c r="E375" s="246"/>
      <c r="F375" s="247"/>
    </row>
    <row r="376" spans="3:6" customFormat="1" ht="15" x14ac:dyDescent="0.25">
      <c r="C376" s="245"/>
      <c r="D376" s="245"/>
      <c r="E376" s="246"/>
      <c r="F376" s="247"/>
    </row>
    <row r="377" spans="3:6" customFormat="1" ht="15" x14ac:dyDescent="0.25">
      <c r="C377" s="245"/>
      <c r="D377" s="245"/>
      <c r="E377" s="246"/>
      <c r="F377" s="247"/>
    </row>
    <row r="378" spans="3:6" customFormat="1" ht="15" x14ac:dyDescent="0.25">
      <c r="C378" s="245"/>
      <c r="D378" s="245"/>
      <c r="E378" s="246"/>
      <c r="F378" s="247"/>
    </row>
    <row r="379" spans="3:6" customFormat="1" ht="15" x14ac:dyDescent="0.25">
      <c r="C379" s="245"/>
      <c r="D379" s="245"/>
      <c r="E379" s="246"/>
      <c r="F379" s="247"/>
    </row>
    <row r="380" spans="3:6" customFormat="1" ht="15" x14ac:dyDescent="0.25">
      <c r="C380" s="245"/>
      <c r="D380" s="245"/>
      <c r="E380" s="246"/>
      <c r="F380" s="247"/>
    </row>
    <row r="381" spans="3:6" customFormat="1" ht="15" x14ac:dyDescent="0.25">
      <c r="C381" s="245"/>
      <c r="D381" s="245"/>
      <c r="E381" s="246"/>
      <c r="F381" s="247"/>
    </row>
    <row r="382" spans="3:6" customFormat="1" ht="15" x14ac:dyDescent="0.25">
      <c r="C382" s="245"/>
      <c r="D382" s="245"/>
      <c r="E382" s="246"/>
      <c r="F382" s="247"/>
    </row>
    <row r="383" spans="3:6" customFormat="1" ht="15" x14ac:dyDescent="0.25">
      <c r="C383" s="245"/>
      <c r="D383" s="245"/>
      <c r="E383" s="246"/>
      <c r="F383" s="247"/>
    </row>
    <row r="384" spans="3:6" customFormat="1" ht="15" x14ac:dyDescent="0.25">
      <c r="C384" s="245"/>
      <c r="D384" s="245"/>
      <c r="E384" s="246"/>
      <c r="F384" s="247"/>
    </row>
    <row r="385" spans="3:6" customFormat="1" ht="15" x14ac:dyDescent="0.25">
      <c r="C385" s="245"/>
      <c r="D385" s="245"/>
      <c r="E385" s="246"/>
      <c r="F385" s="247"/>
    </row>
    <row r="386" spans="3:6" customFormat="1" ht="15" x14ac:dyDescent="0.25">
      <c r="C386" s="245"/>
      <c r="D386" s="245"/>
      <c r="E386" s="246"/>
      <c r="F386" s="247"/>
    </row>
    <row r="387" spans="3:6" customFormat="1" ht="15" x14ac:dyDescent="0.25">
      <c r="C387" s="245"/>
      <c r="D387" s="245"/>
      <c r="E387" s="246"/>
      <c r="F387" s="247"/>
    </row>
    <row r="388" spans="3:6" customFormat="1" ht="15" x14ac:dyDescent="0.25">
      <c r="C388" s="245"/>
      <c r="D388" s="245"/>
      <c r="E388" s="246"/>
      <c r="F388" s="247"/>
    </row>
    <row r="389" spans="3:6" customFormat="1" ht="15" x14ac:dyDescent="0.25">
      <c r="C389" s="245"/>
      <c r="D389" s="245"/>
      <c r="E389" s="246"/>
      <c r="F389" s="247"/>
    </row>
    <row r="390" spans="3:6" customFormat="1" ht="15" x14ac:dyDescent="0.25">
      <c r="C390" s="245"/>
      <c r="D390" s="245"/>
      <c r="E390" s="246"/>
      <c r="F390" s="247"/>
    </row>
    <row r="391" spans="3:6" customFormat="1" ht="15" x14ac:dyDescent="0.25">
      <c r="C391" s="245"/>
      <c r="D391" s="245"/>
      <c r="E391" s="246"/>
      <c r="F391" s="247"/>
    </row>
    <row r="392" spans="3:6" customFormat="1" ht="15" x14ac:dyDescent="0.25">
      <c r="C392" s="245"/>
      <c r="D392" s="245"/>
      <c r="E392" s="246"/>
      <c r="F392" s="247"/>
    </row>
    <row r="393" spans="3:6" customFormat="1" ht="15" x14ac:dyDescent="0.25">
      <c r="C393" s="245"/>
      <c r="D393" s="245"/>
      <c r="E393" s="246"/>
      <c r="F393" s="247"/>
    </row>
    <row r="394" spans="3:6" customFormat="1" ht="15" x14ac:dyDescent="0.25">
      <c r="C394" s="245"/>
      <c r="D394" s="245"/>
      <c r="E394" s="246"/>
      <c r="F394" s="247"/>
    </row>
    <row r="395" spans="3:6" customFormat="1" ht="15" x14ac:dyDescent="0.25">
      <c r="C395" s="245"/>
      <c r="D395" s="245"/>
      <c r="E395" s="246"/>
      <c r="F395" s="247"/>
    </row>
    <row r="396" spans="3:6" customFormat="1" ht="15" x14ac:dyDescent="0.25">
      <c r="C396" s="245"/>
      <c r="D396" s="245"/>
      <c r="E396" s="246"/>
      <c r="F396" s="247"/>
    </row>
    <row r="397" spans="3:6" customFormat="1" ht="15" x14ac:dyDescent="0.25">
      <c r="C397" s="245"/>
      <c r="D397" s="245"/>
      <c r="E397" s="246"/>
      <c r="F397" s="247"/>
    </row>
    <row r="398" spans="3:6" customFormat="1" ht="15" x14ac:dyDescent="0.25">
      <c r="C398" s="245"/>
      <c r="D398" s="245"/>
      <c r="E398" s="246"/>
      <c r="F398" s="247"/>
    </row>
    <row r="399" spans="3:6" customFormat="1" ht="15" x14ac:dyDescent="0.25">
      <c r="C399" s="245"/>
      <c r="D399" s="245"/>
      <c r="E399" s="246"/>
      <c r="F399" s="247"/>
    </row>
    <row r="400" spans="3:6" customFormat="1" ht="15" x14ac:dyDescent="0.25">
      <c r="C400" s="245"/>
      <c r="D400" s="245"/>
      <c r="E400" s="246"/>
      <c r="F400" s="247"/>
    </row>
    <row r="401" spans="3:6" customFormat="1" ht="15" x14ac:dyDescent="0.25">
      <c r="C401" s="245"/>
      <c r="D401" s="245"/>
      <c r="E401" s="246"/>
      <c r="F401" s="247"/>
    </row>
    <row r="402" spans="3:6" customFormat="1" ht="15" x14ac:dyDescent="0.25">
      <c r="C402" s="245"/>
      <c r="D402" s="245"/>
      <c r="E402" s="246"/>
      <c r="F402" s="247"/>
    </row>
    <row r="403" spans="3:6" customFormat="1" ht="15" x14ac:dyDescent="0.25">
      <c r="C403" s="245"/>
      <c r="D403" s="245"/>
      <c r="E403" s="246"/>
      <c r="F403" s="247"/>
    </row>
    <row r="404" spans="3:6" customFormat="1" ht="15" x14ac:dyDescent="0.25">
      <c r="C404" s="245"/>
      <c r="D404" s="245"/>
      <c r="E404" s="246"/>
      <c r="F404" s="247"/>
    </row>
    <row r="405" spans="3:6" customFormat="1" ht="15" x14ac:dyDescent="0.25">
      <c r="C405" s="245"/>
      <c r="D405" s="245"/>
      <c r="E405" s="246"/>
      <c r="F405" s="247"/>
    </row>
    <row r="406" spans="3:6" customFormat="1" ht="15" x14ac:dyDescent="0.25">
      <c r="C406" s="245"/>
      <c r="D406" s="245"/>
      <c r="E406" s="246"/>
      <c r="F406" s="247"/>
    </row>
    <row r="407" spans="3:6" customFormat="1" ht="15" x14ac:dyDescent="0.25">
      <c r="C407" s="245"/>
      <c r="D407" s="245"/>
      <c r="E407" s="246"/>
      <c r="F407" s="247"/>
    </row>
    <row r="408" spans="3:6" customFormat="1" ht="15" x14ac:dyDescent="0.25">
      <c r="C408" s="245"/>
      <c r="D408" s="245"/>
      <c r="E408" s="246"/>
      <c r="F408" s="247"/>
    </row>
    <row r="409" spans="3:6" customFormat="1" ht="15" x14ac:dyDescent="0.25">
      <c r="C409" s="245"/>
      <c r="D409" s="245"/>
      <c r="E409" s="246"/>
      <c r="F409" s="247"/>
    </row>
    <row r="410" spans="3:6" customFormat="1" ht="15" x14ac:dyDescent="0.25">
      <c r="C410" s="245"/>
      <c r="D410" s="245"/>
      <c r="E410" s="246"/>
      <c r="F410" s="247"/>
    </row>
    <row r="411" spans="3:6" customFormat="1" ht="15" x14ac:dyDescent="0.25">
      <c r="C411" s="245"/>
      <c r="D411" s="245"/>
      <c r="E411" s="246"/>
      <c r="F411" s="247"/>
    </row>
    <row r="412" spans="3:6" customFormat="1" ht="15" x14ac:dyDescent="0.25">
      <c r="C412" s="245"/>
      <c r="D412" s="245"/>
      <c r="E412" s="246"/>
      <c r="F412" s="247"/>
    </row>
    <row r="413" spans="3:6" customFormat="1" ht="15" x14ac:dyDescent="0.25">
      <c r="C413" s="245"/>
      <c r="D413" s="245"/>
      <c r="E413" s="246"/>
      <c r="F413" s="247"/>
    </row>
    <row r="414" spans="3:6" customFormat="1" ht="15" x14ac:dyDescent="0.25">
      <c r="C414" s="245"/>
      <c r="D414" s="245"/>
      <c r="E414" s="246"/>
      <c r="F414" s="247"/>
    </row>
    <row r="415" spans="3:6" customFormat="1" ht="15" x14ac:dyDescent="0.25">
      <c r="C415" s="245"/>
      <c r="D415" s="245"/>
      <c r="E415" s="246"/>
      <c r="F415" s="247"/>
    </row>
    <row r="416" spans="3:6" customFormat="1" ht="15" x14ac:dyDescent="0.25">
      <c r="C416" s="245"/>
      <c r="D416" s="245"/>
      <c r="E416" s="246"/>
      <c r="F416" s="247"/>
    </row>
    <row r="417" spans="3:6" customFormat="1" ht="15" x14ac:dyDescent="0.25">
      <c r="C417" s="245"/>
      <c r="D417" s="245"/>
      <c r="E417" s="246"/>
      <c r="F417" s="247"/>
    </row>
    <row r="418" spans="3:6" customFormat="1" ht="15" x14ac:dyDescent="0.25">
      <c r="C418" s="245"/>
      <c r="D418" s="245"/>
      <c r="E418" s="246"/>
      <c r="F418" s="247"/>
    </row>
    <row r="419" spans="3:6" customFormat="1" ht="15" x14ac:dyDescent="0.25">
      <c r="C419" s="245"/>
      <c r="D419" s="245"/>
      <c r="E419" s="246"/>
      <c r="F419" s="247"/>
    </row>
    <row r="420" spans="3:6" customFormat="1" ht="15" x14ac:dyDescent="0.25">
      <c r="C420" s="245"/>
      <c r="D420" s="245"/>
      <c r="E420" s="246"/>
      <c r="F420" s="247"/>
    </row>
    <row r="421" spans="3:6" customFormat="1" ht="15" x14ac:dyDescent="0.25">
      <c r="C421" s="245"/>
      <c r="D421" s="245"/>
      <c r="E421" s="246"/>
      <c r="F421" s="247"/>
    </row>
    <row r="422" spans="3:6" customFormat="1" ht="15" x14ac:dyDescent="0.25">
      <c r="C422" s="245"/>
      <c r="D422" s="245"/>
      <c r="E422" s="246"/>
      <c r="F422" s="247"/>
    </row>
    <row r="423" spans="3:6" customFormat="1" ht="15" x14ac:dyDescent="0.25">
      <c r="C423" s="245"/>
      <c r="D423" s="245"/>
      <c r="E423" s="246"/>
      <c r="F423" s="247"/>
    </row>
    <row r="424" spans="3:6" customFormat="1" ht="15" x14ac:dyDescent="0.25">
      <c r="C424" s="245"/>
      <c r="D424" s="245"/>
      <c r="E424" s="246"/>
      <c r="F424" s="247"/>
    </row>
    <row r="425" spans="3:6" customFormat="1" ht="15" x14ac:dyDescent="0.25">
      <c r="C425" s="245"/>
      <c r="D425" s="245"/>
      <c r="E425" s="246"/>
      <c r="F425" s="247"/>
    </row>
    <row r="426" spans="3:6" customFormat="1" ht="15" x14ac:dyDescent="0.25">
      <c r="C426" s="245"/>
      <c r="D426" s="245"/>
      <c r="E426" s="246"/>
      <c r="F426" s="247"/>
    </row>
    <row r="427" spans="3:6" customFormat="1" ht="15" x14ac:dyDescent="0.25">
      <c r="C427" s="245"/>
      <c r="D427" s="245"/>
      <c r="E427" s="246"/>
      <c r="F427" s="247"/>
    </row>
    <row r="428" spans="3:6" customFormat="1" ht="15" x14ac:dyDescent="0.25">
      <c r="C428" s="245"/>
      <c r="D428" s="245"/>
      <c r="E428" s="246"/>
      <c r="F428" s="247"/>
    </row>
    <row r="429" spans="3:6" customFormat="1" ht="15" x14ac:dyDescent="0.25">
      <c r="C429" s="245"/>
      <c r="D429" s="245"/>
      <c r="E429" s="246"/>
      <c r="F429" s="247"/>
    </row>
    <row r="430" spans="3:6" customFormat="1" ht="15" x14ac:dyDescent="0.25">
      <c r="C430" s="245"/>
      <c r="D430" s="245"/>
      <c r="E430" s="246"/>
      <c r="F430" s="247"/>
    </row>
    <row r="431" spans="3:6" customFormat="1" ht="15" x14ac:dyDescent="0.25">
      <c r="C431" s="245"/>
      <c r="D431" s="245"/>
      <c r="E431" s="246"/>
      <c r="F431" s="247"/>
    </row>
    <row r="432" spans="3:6" customFormat="1" ht="15" x14ac:dyDescent="0.25">
      <c r="C432" s="245"/>
      <c r="D432" s="245"/>
      <c r="E432" s="246"/>
      <c r="F432" s="247"/>
    </row>
    <row r="433" spans="3:6" customFormat="1" ht="15" x14ac:dyDescent="0.25">
      <c r="C433" s="245"/>
      <c r="D433" s="245"/>
      <c r="E433" s="246"/>
      <c r="F433" s="247"/>
    </row>
    <row r="434" spans="3:6" customFormat="1" ht="15" x14ac:dyDescent="0.25">
      <c r="C434" s="245"/>
      <c r="D434" s="245"/>
      <c r="E434" s="246"/>
      <c r="F434" s="247"/>
    </row>
    <row r="435" spans="3:6" customFormat="1" ht="15" x14ac:dyDescent="0.25">
      <c r="C435" s="245"/>
      <c r="D435" s="245"/>
      <c r="E435" s="246"/>
      <c r="F435" s="247"/>
    </row>
    <row r="436" spans="3:6" customFormat="1" ht="15" x14ac:dyDescent="0.25">
      <c r="C436" s="245"/>
      <c r="D436" s="245"/>
      <c r="E436" s="246"/>
      <c r="F436" s="247"/>
    </row>
    <row r="437" spans="3:6" customFormat="1" ht="15" x14ac:dyDescent="0.25">
      <c r="C437" s="245"/>
      <c r="D437" s="245"/>
      <c r="E437" s="246"/>
      <c r="F437" s="247"/>
    </row>
    <row r="438" spans="3:6" customFormat="1" ht="15" x14ac:dyDescent="0.25">
      <c r="C438" s="245"/>
      <c r="D438" s="245"/>
      <c r="E438" s="246"/>
      <c r="F438" s="247"/>
    </row>
    <row r="439" spans="3:6" customFormat="1" ht="15" x14ac:dyDescent="0.25">
      <c r="C439" s="245"/>
      <c r="D439" s="245"/>
      <c r="E439" s="246"/>
      <c r="F439" s="247"/>
    </row>
    <row r="440" spans="3:6" customFormat="1" ht="15" x14ac:dyDescent="0.25">
      <c r="C440" s="245"/>
      <c r="D440" s="245"/>
      <c r="E440" s="246"/>
      <c r="F440" s="247"/>
    </row>
    <row r="441" spans="3:6" customFormat="1" ht="15" x14ac:dyDescent="0.25">
      <c r="C441" s="245"/>
      <c r="D441" s="245"/>
      <c r="E441" s="246"/>
      <c r="F441" s="247"/>
    </row>
    <row r="442" spans="3:6" customFormat="1" ht="15" x14ac:dyDescent="0.25">
      <c r="C442" s="245"/>
      <c r="D442" s="245"/>
      <c r="E442" s="246"/>
      <c r="F442" s="247"/>
    </row>
    <row r="443" spans="3:6" customFormat="1" ht="15" x14ac:dyDescent="0.25">
      <c r="C443" s="245"/>
      <c r="D443" s="245"/>
      <c r="E443" s="246"/>
      <c r="F443" s="247"/>
    </row>
    <row r="444" spans="3:6" customFormat="1" ht="15" x14ac:dyDescent="0.25">
      <c r="C444" s="245"/>
      <c r="D444" s="245"/>
      <c r="E444" s="246"/>
      <c r="F444" s="247"/>
    </row>
    <row r="445" spans="3:6" customFormat="1" ht="15" x14ac:dyDescent="0.25">
      <c r="C445" s="245"/>
      <c r="D445" s="245"/>
      <c r="E445" s="246"/>
      <c r="F445" s="247"/>
    </row>
    <row r="446" spans="3:6" customFormat="1" ht="15" x14ac:dyDescent="0.25">
      <c r="C446" s="245"/>
      <c r="D446" s="245"/>
      <c r="E446" s="246"/>
      <c r="F446" s="247"/>
    </row>
    <row r="447" spans="3:6" customFormat="1" ht="15" x14ac:dyDescent="0.25">
      <c r="C447" s="245"/>
      <c r="D447" s="245"/>
      <c r="E447" s="246"/>
      <c r="F447" s="247"/>
    </row>
    <row r="448" spans="3:6" customFormat="1" ht="15" x14ac:dyDescent="0.25">
      <c r="C448" s="245"/>
      <c r="D448" s="245"/>
      <c r="E448" s="246"/>
      <c r="F448" s="247"/>
    </row>
    <row r="449" spans="3:6" customFormat="1" ht="15" x14ac:dyDescent="0.25">
      <c r="C449" s="245"/>
      <c r="D449" s="245"/>
      <c r="E449" s="246"/>
      <c r="F449" s="247"/>
    </row>
    <row r="450" spans="3:6" customFormat="1" ht="15" x14ac:dyDescent="0.25">
      <c r="C450" s="245"/>
      <c r="D450" s="245"/>
      <c r="E450" s="246"/>
      <c r="F450" s="247"/>
    </row>
    <row r="451" spans="3:6" customFormat="1" ht="15" x14ac:dyDescent="0.25">
      <c r="C451" s="245"/>
      <c r="D451" s="245"/>
      <c r="E451" s="246"/>
      <c r="F451" s="247"/>
    </row>
    <row r="452" spans="3:6" customFormat="1" ht="15" x14ac:dyDescent="0.25">
      <c r="C452" s="245"/>
      <c r="D452" s="245"/>
      <c r="E452" s="246"/>
      <c r="F452" s="247"/>
    </row>
    <row r="453" spans="3:6" customFormat="1" ht="15" x14ac:dyDescent="0.25">
      <c r="C453" s="245"/>
      <c r="D453" s="245"/>
      <c r="E453" s="246"/>
      <c r="F453" s="247"/>
    </row>
    <row r="454" spans="3:6" customFormat="1" ht="15" x14ac:dyDescent="0.25">
      <c r="C454" s="245"/>
      <c r="D454" s="245"/>
      <c r="E454" s="246"/>
      <c r="F454" s="247"/>
    </row>
    <row r="455" spans="3:6" customFormat="1" ht="15" x14ac:dyDescent="0.25">
      <c r="C455" s="245"/>
      <c r="D455" s="245"/>
      <c r="E455" s="246"/>
      <c r="F455" s="247"/>
    </row>
    <row r="456" spans="3:6" customFormat="1" ht="15" x14ac:dyDescent="0.25">
      <c r="C456" s="245"/>
      <c r="D456" s="245"/>
      <c r="E456" s="246"/>
      <c r="F456" s="247"/>
    </row>
    <row r="457" spans="3:6" customFormat="1" ht="15" x14ac:dyDescent="0.25">
      <c r="C457" s="245"/>
      <c r="D457" s="245"/>
      <c r="E457" s="246"/>
      <c r="F457" s="247"/>
    </row>
    <row r="458" spans="3:6" customFormat="1" ht="15" x14ac:dyDescent="0.25">
      <c r="C458" s="245"/>
      <c r="D458" s="245"/>
      <c r="E458" s="246"/>
      <c r="F458" s="247"/>
    </row>
    <row r="459" spans="3:6" customFormat="1" ht="15" x14ac:dyDescent="0.25">
      <c r="C459" s="245"/>
      <c r="D459" s="245"/>
      <c r="E459" s="246"/>
      <c r="F459" s="247"/>
    </row>
    <row r="460" spans="3:6" customFormat="1" ht="15" x14ac:dyDescent="0.25">
      <c r="C460" s="245"/>
      <c r="D460" s="245"/>
      <c r="E460" s="246"/>
      <c r="F460" s="247"/>
    </row>
    <row r="461" spans="3:6" customFormat="1" ht="15" x14ac:dyDescent="0.25">
      <c r="C461" s="245"/>
      <c r="D461" s="245"/>
      <c r="E461" s="246"/>
      <c r="F461" s="247"/>
    </row>
    <row r="462" spans="3:6" customFormat="1" ht="15" x14ac:dyDescent="0.25">
      <c r="C462" s="245"/>
      <c r="D462" s="245"/>
      <c r="E462" s="246"/>
      <c r="F462" s="247"/>
    </row>
    <row r="463" spans="3:6" customFormat="1" ht="15" x14ac:dyDescent="0.25">
      <c r="C463" s="245"/>
      <c r="D463" s="245"/>
      <c r="E463" s="246"/>
      <c r="F463" s="247"/>
    </row>
    <row r="464" spans="3:6" customFormat="1" ht="15" x14ac:dyDescent="0.25">
      <c r="C464" s="245"/>
      <c r="D464" s="245"/>
      <c r="E464" s="246"/>
      <c r="F464" s="247"/>
    </row>
    <row r="465" spans="3:6" customFormat="1" ht="15" x14ac:dyDescent="0.25">
      <c r="C465" s="245"/>
      <c r="D465" s="245"/>
      <c r="E465" s="246"/>
      <c r="F465" s="247"/>
    </row>
    <row r="466" spans="3:6" customFormat="1" ht="15" x14ac:dyDescent="0.25">
      <c r="C466" s="245"/>
      <c r="D466" s="245"/>
      <c r="E466" s="246"/>
      <c r="F466" s="247"/>
    </row>
    <row r="467" spans="3:6" customFormat="1" ht="15" x14ac:dyDescent="0.25">
      <c r="C467" s="245"/>
      <c r="D467" s="245"/>
      <c r="E467" s="246"/>
      <c r="F467" s="247"/>
    </row>
    <row r="468" spans="3:6" customFormat="1" ht="15" x14ac:dyDescent="0.25">
      <c r="C468" s="245"/>
      <c r="D468" s="245"/>
      <c r="E468" s="246"/>
      <c r="F468" s="247"/>
    </row>
    <row r="469" spans="3:6" customFormat="1" ht="15" x14ac:dyDescent="0.25">
      <c r="C469" s="245"/>
      <c r="D469" s="245"/>
      <c r="E469" s="246"/>
      <c r="F469" s="247"/>
    </row>
    <row r="470" spans="3:6" customFormat="1" ht="15" x14ac:dyDescent="0.25">
      <c r="C470" s="245"/>
      <c r="D470" s="245"/>
      <c r="E470" s="246"/>
      <c r="F470" s="247"/>
    </row>
    <row r="471" spans="3:6" customFormat="1" ht="15" x14ac:dyDescent="0.25">
      <c r="C471" s="245"/>
      <c r="D471" s="245"/>
      <c r="E471" s="246"/>
      <c r="F471" s="247"/>
    </row>
    <row r="472" spans="3:6" customFormat="1" ht="15" x14ac:dyDescent="0.25">
      <c r="C472" s="245"/>
      <c r="D472" s="245"/>
      <c r="E472" s="246"/>
      <c r="F472" s="247"/>
    </row>
    <row r="473" spans="3:6" customFormat="1" ht="15" x14ac:dyDescent="0.25">
      <c r="C473" s="245"/>
      <c r="D473" s="245"/>
      <c r="E473" s="246"/>
      <c r="F473" s="247"/>
    </row>
    <row r="474" spans="3:6" customFormat="1" ht="15" x14ac:dyDescent="0.25">
      <c r="C474" s="245"/>
      <c r="D474" s="245"/>
      <c r="E474" s="246"/>
      <c r="F474" s="247"/>
    </row>
    <row r="475" spans="3:6" customFormat="1" ht="15" x14ac:dyDescent="0.25">
      <c r="C475" s="245"/>
      <c r="D475" s="245"/>
      <c r="E475" s="246"/>
      <c r="F475" s="247"/>
    </row>
    <row r="476" spans="3:6" customFormat="1" ht="15" x14ac:dyDescent="0.25">
      <c r="C476" s="245"/>
      <c r="D476" s="245"/>
      <c r="E476" s="246"/>
      <c r="F476" s="247"/>
    </row>
    <row r="477" spans="3:6" customFormat="1" ht="15" x14ac:dyDescent="0.25">
      <c r="C477" s="245"/>
      <c r="D477" s="245"/>
      <c r="E477" s="246"/>
      <c r="F477" s="247"/>
    </row>
    <row r="478" spans="3:6" customFormat="1" ht="15" x14ac:dyDescent="0.25">
      <c r="C478" s="245"/>
      <c r="D478" s="245"/>
      <c r="E478" s="246"/>
      <c r="F478" s="247"/>
    </row>
    <row r="479" spans="3:6" customFormat="1" ht="15" x14ac:dyDescent="0.25">
      <c r="C479" s="245"/>
      <c r="D479" s="245"/>
      <c r="E479" s="246"/>
      <c r="F479" s="247"/>
    </row>
    <row r="480" spans="3:6" customFormat="1" ht="15" x14ac:dyDescent="0.25">
      <c r="C480" s="245"/>
      <c r="D480" s="245"/>
      <c r="E480" s="246"/>
      <c r="F480" s="247"/>
    </row>
    <row r="481" spans="3:6" customFormat="1" ht="15" x14ac:dyDescent="0.25">
      <c r="C481" s="245"/>
      <c r="D481" s="245"/>
      <c r="E481" s="246"/>
      <c r="F481" s="247"/>
    </row>
    <row r="482" spans="3:6" customFormat="1" ht="15" x14ac:dyDescent="0.25">
      <c r="C482" s="245"/>
      <c r="D482" s="245"/>
      <c r="E482" s="246"/>
      <c r="F482" s="247"/>
    </row>
    <row r="483" spans="3:6" customFormat="1" ht="15" x14ac:dyDescent="0.25">
      <c r="C483" s="245"/>
      <c r="D483" s="245"/>
      <c r="E483" s="246"/>
      <c r="F483" s="247"/>
    </row>
    <row r="484" spans="3:6" customFormat="1" ht="15" x14ac:dyDescent="0.25">
      <c r="C484" s="245"/>
      <c r="D484" s="245"/>
      <c r="E484" s="246"/>
      <c r="F484" s="247"/>
    </row>
    <row r="485" spans="3:6" customFormat="1" ht="15" x14ac:dyDescent="0.25">
      <c r="C485" s="245"/>
      <c r="D485" s="245"/>
      <c r="E485" s="246"/>
      <c r="F485" s="247"/>
    </row>
    <row r="486" spans="3:6" customFormat="1" ht="15" x14ac:dyDescent="0.25">
      <c r="C486" s="245"/>
      <c r="D486" s="245"/>
      <c r="E486" s="246"/>
      <c r="F486" s="247"/>
    </row>
    <row r="487" spans="3:6" customFormat="1" ht="15" x14ac:dyDescent="0.25">
      <c r="C487" s="245"/>
      <c r="D487" s="245"/>
      <c r="E487" s="246"/>
      <c r="F487" s="247"/>
    </row>
    <row r="488" spans="3:6" customFormat="1" ht="15" x14ac:dyDescent="0.25">
      <c r="C488" s="245"/>
      <c r="D488" s="245"/>
      <c r="E488" s="246"/>
      <c r="F488" s="247"/>
    </row>
    <row r="489" spans="3:6" customFormat="1" ht="15" x14ac:dyDescent="0.25">
      <c r="C489" s="245"/>
      <c r="D489" s="245"/>
      <c r="E489" s="246"/>
      <c r="F489" s="247"/>
    </row>
    <row r="490" spans="3:6" customFormat="1" ht="15" x14ac:dyDescent="0.25">
      <c r="C490" s="245"/>
      <c r="D490" s="245"/>
      <c r="E490" s="246"/>
      <c r="F490" s="247"/>
    </row>
    <row r="491" spans="3:6" customFormat="1" ht="15" x14ac:dyDescent="0.25">
      <c r="C491" s="245"/>
      <c r="D491" s="245"/>
      <c r="E491" s="246"/>
      <c r="F491" s="247"/>
    </row>
    <row r="492" spans="3:6" customFormat="1" ht="15" x14ac:dyDescent="0.25">
      <c r="C492" s="245"/>
      <c r="D492" s="245"/>
      <c r="E492" s="246"/>
      <c r="F492" s="247"/>
    </row>
    <row r="493" spans="3:6" customFormat="1" ht="15" x14ac:dyDescent="0.25">
      <c r="C493" s="245"/>
      <c r="D493" s="245"/>
      <c r="E493" s="246"/>
      <c r="F493" s="247"/>
    </row>
    <row r="494" spans="3:6" customFormat="1" ht="15" x14ac:dyDescent="0.25">
      <c r="C494" s="245"/>
      <c r="D494" s="245"/>
      <c r="E494" s="246"/>
      <c r="F494" s="247"/>
    </row>
    <row r="495" spans="3:6" customFormat="1" ht="15" x14ac:dyDescent="0.25">
      <c r="C495" s="245"/>
      <c r="D495" s="245"/>
      <c r="E495" s="246"/>
      <c r="F495" s="247"/>
    </row>
    <row r="496" spans="3:6" customFormat="1" ht="15" x14ac:dyDescent="0.25">
      <c r="C496" s="245"/>
      <c r="D496" s="245"/>
      <c r="E496" s="246"/>
      <c r="F496" s="247"/>
    </row>
    <row r="497" spans="3:6" customFormat="1" ht="15" x14ac:dyDescent="0.25">
      <c r="C497" s="245"/>
      <c r="D497" s="245"/>
      <c r="E497" s="246"/>
      <c r="F497" s="247"/>
    </row>
    <row r="498" spans="3:6" customFormat="1" ht="15" x14ac:dyDescent="0.25">
      <c r="C498" s="245"/>
      <c r="D498" s="245"/>
      <c r="E498" s="246"/>
      <c r="F498" s="247"/>
    </row>
    <row r="499" spans="3:6" customFormat="1" ht="15" x14ac:dyDescent="0.25">
      <c r="C499" s="245"/>
      <c r="D499" s="245"/>
      <c r="E499" s="246"/>
      <c r="F499" s="247"/>
    </row>
    <row r="500" spans="3:6" customFormat="1" ht="15" x14ac:dyDescent="0.25">
      <c r="C500" s="245"/>
      <c r="D500" s="245"/>
      <c r="E500" s="246"/>
      <c r="F500" s="247"/>
    </row>
    <row r="501" spans="3:6" customFormat="1" ht="15" x14ac:dyDescent="0.25">
      <c r="C501" s="245"/>
      <c r="D501" s="245"/>
      <c r="E501" s="246"/>
      <c r="F501" s="247"/>
    </row>
    <row r="502" spans="3:6" customFormat="1" ht="15" x14ac:dyDescent="0.25">
      <c r="C502" s="245"/>
      <c r="D502" s="245"/>
      <c r="E502" s="246"/>
      <c r="F502" s="247"/>
    </row>
    <row r="503" spans="3:6" customFormat="1" ht="15" x14ac:dyDescent="0.25">
      <c r="C503" s="245"/>
      <c r="D503" s="245"/>
      <c r="E503" s="246"/>
      <c r="F503" s="247"/>
    </row>
    <row r="504" spans="3:6" customFormat="1" ht="15" x14ac:dyDescent="0.25">
      <c r="C504" s="245"/>
      <c r="D504" s="245"/>
      <c r="E504" s="246"/>
      <c r="F504" s="247"/>
    </row>
    <row r="505" spans="3:6" customFormat="1" ht="15" x14ac:dyDescent="0.25">
      <c r="C505" s="245"/>
      <c r="D505" s="245"/>
      <c r="E505" s="246"/>
      <c r="F505" s="247"/>
    </row>
    <row r="506" spans="3:6" customFormat="1" ht="15" x14ac:dyDescent="0.25">
      <c r="C506" s="245"/>
      <c r="D506" s="245"/>
      <c r="E506" s="246"/>
      <c r="F506" s="247"/>
    </row>
    <row r="507" spans="3:6" customFormat="1" ht="15" x14ac:dyDescent="0.25">
      <c r="C507" s="245"/>
      <c r="D507" s="245"/>
      <c r="E507" s="246"/>
      <c r="F507" s="247"/>
    </row>
    <row r="508" spans="3:6" customFormat="1" ht="15" x14ac:dyDescent="0.25">
      <c r="C508" s="245"/>
      <c r="D508" s="245"/>
      <c r="E508" s="246"/>
      <c r="F508" s="247"/>
    </row>
    <row r="509" spans="3:6" customFormat="1" ht="15" x14ac:dyDescent="0.25">
      <c r="C509" s="245"/>
      <c r="D509" s="245"/>
      <c r="E509" s="246"/>
      <c r="F509" s="247"/>
    </row>
    <row r="510" spans="3:6" customFormat="1" ht="15" x14ac:dyDescent="0.25">
      <c r="C510" s="245"/>
      <c r="D510" s="245"/>
      <c r="E510" s="246"/>
      <c r="F510" s="247"/>
    </row>
    <row r="511" spans="3:6" customFormat="1" ht="15" x14ac:dyDescent="0.25">
      <c r="C511" s="245"/>
      <c r="D511" s="245"/>
      <c r="E511" s="246"/>
      <c r="F511" s="247"/>
    </row>
    <row r="512" spans="3:6" customFormat="1" ht="15" x14ac:dyDescent="0.25">
      <c r="C512" s="245"/>
      <c r="D512" s="245"/>
      <c r="E512" s="246"/>
      <c r="F512" s="247"/>
    </row>
    <row r="513" spans="3:6" customFormat="1" ht="15" x14ac:dyDescent="0.25">
      <c r="C513" s="245"/>
      <c r="D513" s="245"/>
      <c r="E513" s="246"/>
      <c r="F513" s="247"/>
    </row>
    <row r="514" spans="3:6" customFormat="1" ht="15" x14ac:dyDescent="0.25">
      <c r="C514" s="245"/>
      <c r="D514" s="245"/>
      <c r="E514" s="246"/>
      <c r="F514" s="247"/>
    </row>
    <row r="515" spans="3:6" customFormat="1" ht="15" x14ac:dyDescent="0.25">
      <c r="C515" s="245"/>
      <c r="D515" s="245"/>
      <c r="E515" s="246"/>
      <c r="F515" s="247"/>
    </row>
    <row r="516" spans="3:6" customFormat="1" ht="15" x14ac:dyDescent="0.25">
      <c r="C516" s="245"/>
      <c r="D516" s="245"/>
      <c r="E516" s="246"/>
      <c r="F516" s="247"/>
    </row>
    <row r="517" spans="3:6" customFormat="1" ht="15" x14ac:dyDescent="0.25">
      <c r="C517" s="245"/>
      <c r="D517" s="245"/>
      <c r="E517" s="246"/>
      <c r="F517" s="247"/>
    </row>
    <row r="518" spans="3:6" customFormat="1" ht="15" x14ac:dyDescent="0.25">
      <c r="C518" s="245"/>
      <c r="D518" s="245"/>
      <c r="E518" s="246"/>
      <c r="F518" s="247"/>
    </row>
    <row r="519" spans="3:6" customFormat="1" ht="15" x14ac:dyDescent="0.25">
      <c r="C519" s="245"/>
      <c r="D519" s="245"/>
      <c r="E519" s="246"/>
      <c r="F519" s="247"/>
    </row>
    <row r="520" spans="3:6" customFormat="1" ht="15" x14ac:dyDescent="0.25">
      <c r="C520" s="245"/>
      <c r="D520" s="245"/>
      <c r="E520" s="246"/>
      <c r="F520" s="247"/>
    </row>
    <row r="521" spans="3:6" customFormat="1" ht="15" x14ac:dyDescent="0.25">
      <c r="C521" s="245"/>
      <c r="D521" s="245"/>
      <c r="E521" s="246"/>
      <c r="F521" s="247"/>
    </row>
    <row r="522" spans="3:6" customFormat="1" ht="15" x14ac:dyDescent="0.25">
      <c r="C522" s="245"/>
      <c r="D522" s="245"/>
      <c r="E522" s="246"/>
      <c r="F522" s="247"/>
    </row>
    <row r="523" spans="3:6" customFormat="1" ht="15" x14ac:dyDescent="0.25">
      <c r="C523" s="245"/>
      <c r="D523" s="245"/>
      <c r="E523" s="246"/>
      <c r="F523" s="247"/>
    </row>
    <row r="524" spans="3:6" customFormat="1" ht="15" x14ac:dyDescent="0.25">
      <c r="C524" s="245"/>
      <c r="D524" s="245"/>
      <c r="E524" s="246"/>
      <c r="F524" s="247"/>
    </row>
    <row r="525" spans="3:6" customFormat="1" ht="15" x14ac:dyDescent="0.25">
      <c r="C525" s="245"/>
      <c r="D525" s="245"/>
      <c r="E525" s="246"/>
      <c r="F525" s="247"/>
    </row>
    <row r="526" spans="3:6" customFormat="1" ht="15" x14ac:dyDescent="0.25">
      <c r="C526" s="245"/>
      <c r="D526" s="245"/>
      <c r="E526" s="246"/>
      <c r="F526" s="247"/>
    </row>
    <row r="527" spans="3:6" customFormat="1" ht="15" x14ac:dyDescent="0.25">
      <c r="C527" s="245"/>
      <c r="D527" s="245"/>
      <c r="E527" s="246"/>
      <c r="F527" s="247"/>
    </row>
    <row r="528" spans="3:6" customFormat="1" ht="15" x14ac:dyDescent="0.25">
      <c r="C528" s="245"/>
      <c r="D528" s="245"/>
      <c r="E528" s="246"/>
      <c r="F528" s="247"/>
    </row>
    <row r="529" spans="3:6" customFormat="1" ht="15" x14ac:dyDescent="0.25">
      <c r="C529" s="245"/>
      <c r="D529" s="245"/>
      <c r="E529" s="246"/>
      <c r="F529" s="247"/>
    </row>
    <row r="530" spans="3:6" customFormat="1" ht="15" x14ac:dyDescent="0.25">
      <c r="C530" s="245"/>
      <c r="D530" s="245"/>
      <c r="E530" s="246"/>
      <c r="F530" s="247"/>
    </row>
    <row r="531" spans="3:6" customFormat="1" ht="15" x14ac:dyDescent="0.25">
      <c r="C531" s="245"/>
      <c r="D531" s="245"/>
      <c r="E531" s="246"/>
      <c r="F531" s="247"/>
    </row>
    <row r="532" spans="3:6" customFormat="1" ht="15" x14ac:dyDescent="0.25">
      <c r="C532" s="245"/>
      <c r="D532" s="245"/>
      <c r="E532" s="246"/>
      <c r="F532" s="247"/>
    </row>
    <row r="533" spans="3:6" customFormat="1" ht="15" x14ac:dyDescent="0.25">
      <c r="C533" s="245"/>
      <c r="D533" s="245"/>
      <c r="E533" s="246"/>
      <c r="F533" s="247"/>
    </row>
    <row r="534" spans="3:6" customFormat="1" ht="15" x14ac:dyDescent="0.25">
      <c r="C534" s="245"/>
      <c r="D534" s="245"/>
      <c r="E534" s="246"/>
      <c r="F534" s="247"/>
    </row>
    <row r="535" spans="3:6" customFormat="1" ht="15" x14ac:dyDescent="0.25">
      <c r="C535" s="245"/>
      <c r="D535" s="245"/>
      <c r="E535" s="246"/>
      <c r="F535" s="247"/>
    </row>
    <row r="536" spans="3:6" customFormat="1" ht="15" x14ac:dyDescent="0.25">
      <c r="C536" s="245"/>
      <c r="D536" s="245"/>
      <c r="E536" s="246"/>
      <c r="F536" s="247"/>
    </row>
    <row r="537" spans="3:6" customFormat="1" ht="15" x14ac:dyDescent="0.25">
      <c r="C537" s="245"/>
      <c r="D537" s="245"/>
      <c r="E537" s="246"/>
      <c r="F537" s="247"/>
    </row>
    <row r="538" spans="3:6" customFormat="1" ht="15" x14ac:dyDescent="0.25">
      <c r="C538" s="245"/>
      <c r="D538" s="245"/>
      <c r="E538" s="246"/>
      <c r="F538" s="247"/>
    </row>
    <row r="539" spans="3:6" customFormat="1" ht="15" x14ac:dyDescent="0.25">
      <c r="C539" s="245"/>
      <c r="D539" s="245"/>
      <c r="E539" s="246"/>
      <c r="F539" s="247"/>
    </row>
    <row r="540" spans="3:6" customFormat="1" ht="15" x14ac:dyDescent="0.25">
      <c r="C540" s="245"/>
      <c r="D540" s="245"/>
      <c r="E540" s="246"/>
      <c r="F540" s="247"/>
    </row>
    <row r="541" spans="3:6" customFormat="1" ht="15" x14ac:dyDescent="0.25">
      <c r="C541" s="245"/>
      <c r="D541" s="245"/>
      <c r="E541" s="246"/>
      <c r="F541" s="247"/>
    </row>
    <row r="542" spans="3:6" customFormat="1" ht="15" x14ac:dyDescent="0.25">
      <c r="C542" s="245"/>
      <c r="D542" s="245"/>
      <c r="E542" s="246"/>
      <c r="F542" s="247"/>
    </row>
    <row r="543" spans="3:6" customFormat="1" ht="15" x14ac:dyDescent="0.25">
      <c r="C543" s="245"/>
      <c r="D543" s="245"/>
      <c r="E543" s="246"/>
      <c r="F543" s="247"/>
    </row>
    <row r="544" spans="3:6" customFormat="1" ht="15" x14ac:dyDescent="0.25">
      <c r="C544" s="245"/>
      <c r="D544" s="245"/>
      <c r="E544" s="246"/>
      <c r="F544" s="247"/>
    </row>
    <row r="545" spans="3:6" customFormat="1" ht="15" x14ac:dyDescent="0.25">
      <c r="C545" s="245"/>
      <c r="D545" s="245"/>
      <c r="E545" s="246"/>
      <c r="F545" s="247"/>
    </row>
    <row r="546" spans="3:6" customFormat="1" ht="15" x14ac:dyDescent="0.25">
      <c r="C546" s="245"/>
      <c r="D546" s="245"/>
      <c r="E546" s="246"/>
      <c r="F546" s="247"/>
    </row>
    <row r="547" spans="3:6" customFormat="1" ht="15" x14ac:dyDescent="0.25">
      <c r="C547" s="245"/>
      <c r="D547" s="245"/>
      <c r="E547" s="246"/>
      <c r="F547" s="247"/>
    </row>
    <row r="548" spans="3:6" customFormat="1" ht="15" x14ac:dyDescent="0.25">
      <c r="C548" s="245"/>
      <c r="D548" s="245"/>
      <c r="E548" s="246"/>
      <c r="F548" s="247"/>
    </row>
    <row r="549" spans="3:6" customFormat="1" ht="15" x14ac:dyDescent="0.25">
      <c r="C549" s="245"/>
      <c r="D549" s="245"/>
      <c r="E549" s="246"/>
      <c r="F549" s="247"/>
    </row>
    <row r="550" spans="3:6" customFormat="1" ht="15" x14ac:dyDescent="0.25">
      <c r="C550" s="245"/>
      <c r="D550" s="245"/>
      <c r="E550" s="246"/>
      <c r="F550" s="247"/>
    </row>
    <row r="551" spans="3:6" customFormat="1" ht="15" x14ac:dyDescent="0.25">
      <c r="C551" s="245"/>
      <c r="D551" s="245"/>
      <c r="E551" s="246"/>
      <c r="F551" s="247"/>
    </row>
    <row r="552" spans="3:6" customFormat="1" ht="15" x14ac:dyDescent="0.25">
      <c r="C552" s="245"/>
      <c r="D552" s="245"/>
      <c r="E552" s="246"/>
      <c r="F552" s="247"/>
    </row>
    <row r="553" spans="3:6" customFormat="1" ht="15" x14ac:dyDescent="0.25">
      <c r="C553" s="245"/>
      <c r="D553" s="245"/>
      <c r="E553" s="246"/>
      <c r="F553" s="247"/>
    </row>
    <row r="554" spans="3:6" customFormat="1" ht="15" x14ac:dyDescent="0.25">
      <c r="C554" s="245"/>
      <c r="D554" s="245"/>
      <c r="E554" s="246"/>
      <c r="F554" s="247"/>
    </row>
    <row r="555" spans="3:6" customFormat="1" ht="15" x14ac:dyDescent="0.25">
      <c r="C555" s="245"/>
      <c r="D555" s="245"/>
      <c r="E555" s="246"/>
      <c r="F555" s="247"/>
    </row>
    <row r="556" spans="3:6" customFormat="1" ht="15" x14ac:dyDescent="0.25">
      <c r="C556" s="245"/>
      <c r="D556" s="245"/>
      <c r="E556" s="246"/>
      <c r="F556" s="247"/>
    </row>
    <row r="557" spans="3:6" customFormat="1" ht="15" x14ac:dyDescent="0.25">
      <c r="C557" s="245"/>
      <c r="D557" s="245"/>
      <c r="E557" s="246"/>
      <c r="F557" s="247"/>
    </row>
    <row r="558" spans="3:6" customFormat="1" ht="15" x14ac:dyDescent="0.25">
      <c r="C558" s="245"/>
      <c r="D558" s="245"/>
      <c r="E558" s="246"/>
      <c r="F558" s="247"/>
    </row>
    <row r="559" spans="3:6" customFormat="1" ht="15" x14ac:dyDescent="0.25">
      <c r="C559" s="245"/>
      <c r="D559" s="245"/>
      <c r="E559" s="246"/>
      <c r="F559" s="247"/>
    </row>
    <row r="560" spans="3:6" customFormat="1" ht="15" x14ac:dyDescent="0.25">
      <c r="C560" s="245"/>
      <c r="D560" s="245"/>
      <c r="E560" s="246"/>
      <c r="F560" s="247"/>
    </row>
    <row r="561" spans="3:6" customFormat="1" ht="15" x14ac:dyDescent="0.25">
      <c r="C561" s="245"/>
      <c r="D561" s="245"/>
      <c r="E561" s="246"/>
      <c r="F561" s="247"/>
    </row>
    <row r="562" spans="3:6" customFormat="1" ht="15" x14ac:dyDescent="0.25">
      <c r="C562" s="245"/>
      <c r="D562" s="245"/>
      <c r="E562" s="246"/>
      <c r="F562" s="247"/>
    </row>
    <row r="563" spans="3:6" customFormat="1" ht="15" x14ac:dyDescent="0.25">
      <c r="C563" s="245"/>
      <c r="D563" s="245"/>
      <c r="E563" s="246"/>
      <c r="F563" s="247"/>
    </row>
    <row r="564" spans="3:6" customFormat="1" ht="15" x14ac:dyDescent="0.25">
      <c r="C564" s="245"/>
      <c r="D564" s="245"/>
      <c r="E564" s="246"/>
      <c r="F564" s="247"/>
    </row>
    <row r="565" spans="3:6" customFormat="1" ht="15" x14ac:dyDescent="0.25">
      <c r="C565" s="245"/>
      <c r="D565" s="245"/>
      <c r="E565" s="246"/>
      <c r="F565" s="247"/>
    </row>
    <row r="566" spans="3:6" customFormat="1" ht="15" x14ac:dyDescent="0.25">
      <c r="C566" s="245"/>
      <c r="D566" s="245"/>
      <c r="E566" s="246"/>
      <c r="F566" s="247"/>
    </row>
    <row r="567" spans="3:6" customFormat="1" ht="15" x14ac:dyDescent="0.25">
      <c r="C567" s="245"/>
      <c r="D567" s="245"/>
      <c r="E567" s="246"/>
      <c r="F567" s="247"/>
    </row>
    <row r="568" spans="3:6" customFormat="1" ht="15" x14ac:dyDescent="0.25">
      <c r="C568" s="245"/>
      <c r="D568" s="245"/>
      <c r="E568" s="246"/>
      <c r="F568" s="247"/>
    </row>
    <row r="569" spans="3:6" customFormat="1" ht="15" x14ac:dyDescent="0.25">
      <c r="C569" s="245"/>
      <c r="D569" s="245"/>
      <c r="E569" s="246"/>
      <c r="F569" s="247"/>
    </row>
    <row r="570" spans="3:6" customFormat="1" ht="15" x14ac:dyDescent="0.25">
      <c r="C570" s="245"/>
      <c r="D570" s="245"/>
      <c r="E570" s="246"/>
      <c r="F570" s="247"/>
    </row>
    <row r="571" spans="3:6" customFormat="1" ht="15" x14ac:dyDescent="0.25">
      <c r="C571" s="245"/>
      <c r="D571" s="245"/>
      <c r="E571" s="246"/>
      <c r="F571" s="247"/>
    </row>
    <row r="572" spans="3:6" customFormat="1" ht="15" x14ac:dyDescent="0.25">
      <c r="C572" s="245"/>
      <c r="D572" s="245"/>
      <c r="E572" s="246"/>
      <c r="F572" s="247"/>
    </row>
    <row r="573" spans="3:6" customFormat="1" ht="15" x14ac:dyDescent="0.25">
      <c r="C573" s="245"/>
      <c r="D573" s="245"/>
      <c r="E573" s="246"/>
      <c r="F573" s="247"/>
    </row>
    <row r="574" spans="3:6" customFormat="1" ht="15" x14ac:dyDescent="0.25">
      <c r="C574" s="245"/>
      <c r="D574" s="245"/>
      <c r="E574" s="246"/>
      <c r="F574" s="247"/>
    </row>
    <row r="575" spans="3:6" customFormat="1" ht="15" x14ac:dyDescent="0.25">
      <c r="C575" s="245"/>
      <c r="D575" s="245"/>
      <c r="E575" s="246"/>
      <c r="F575" s="247"/>
    </row>
    <row r="576" spans="3:6" customFormat="1" ht="15" x14ac:dyDescent="0.25">
      <c r="C576" s="245"/>
      <c r="D576" s="245"/>
      <c r="E576" s="246"/>
      <c r="F576" s="247"/>
    </row>
    <row r="577" spans="3:6" customFormat="1" ht="15" x14ac:dyDescent="0.25">
      <c r="C577" s="245"/>
      <c r="D577" s="245"/>
      <c r="E577" s="246"/>
      <c r="F577" s="247"/>
    </row>
    <row r="578" spans="3:6" customFormat="1" ht="15" x14ac:dyDescent="0.25">
      <c r="C578" s="245"/>
      <c r="D578" s="245"/>
      <c r="E578" s="246"/>
      <c r="F578" s="247"/>
    </row>
    <row r="579" spans="3:6" customFormat="1" ht="15" x14ac:dyDescent="0.25">
      <c r="C579" s="245"/>
      <c r="D579" s="245"/>
      <c r="E579" s="246"/>
      <c r="F579" s="247"/>
    </row>
    <row r="580" spans="3:6" customFormat="1" ht="15" x14ac:dyDescent="0.25">
      <c r="C580" s="245"/>
      <c r="D580" s="245"/>
      <c r="E580" s="246"/>
      <c r="F580" s="247"/>
    </row>
    <row r="581" spans="3:6" customFormat="1" ht="15" x14ac:dyDescent="0.25">
      <c r="C581" s="245"/>
      <c r="D581" s="245"/>
      <c r="E581" s="246"/>
      <c r="F581" s="247"/>
    </row>
    <row r="582" spans="3:6" customFormat="1" ht="15" x14ac:dyDescent="0.25">
      <c r="C582" s="245"/>
      <c r="D582" s="245"/>
      <c r="E582" s="246"/>
      <c r="F582" s="247"/>
    </row>
    <row r="583" spans="3:6" customFormat="1" ht="15" x14ac:dyDescent="0.25">
      <c r="C583" s="245"/>
      <c r="D583" s="245"/>
      <c r="E583" s="246"/>
      <c r="F583" s="247"/>
    </row>
    <row r="584" spans="3:6" customFormat="1" ht="15" x14ac:dyDescent="0.25">
      <c r="C584" s="245"/>
      <c r="D584" s="245"/>
      <c r="E584" s="246"/>
      <c r="F584" s="247"/>
    </row>
    <row r="585" spans="3:6" customFormat="1" ht="15" x14ac:dyDescent="0.25">
      <c r="C585" s="245"/>
      <c r="D585" s="245"/>
      <c r="E585" s="246"/>
      <c r="F585" s="247"/>
    </row>
    <row r="586" spans="3:6" customFormat="1" ht="15" x14ac:dyDescent="0.25">
      <c r="C586" s="245"/>
      <c r="D586" s="245"/>
      <c r="E586" s="246"/>
      <c r="F586" s="247"/>
    </row>
    <row r="587" spans="3:6" customFormat="1" ht="15" x14ac:dyDescent="0.25">
      <c r="C587" s="245"/>
      <c r="D587" s="245"/>
      <c r="E587" s="246"/>
      <c r="F587" s="247"/>
    </row>
    <row r="588" spans="3:6" customFormat="1" ht="15" x14ac:dyDescent="0.25">
      <c r="C588" s="245"/>
      <c r="D588" s="245"/>
      <c r="E588" s="246"/>
      <c r="F588" s="247"/>
    </row>
    <row r="589" spans="3:6" customFormat="1" ht="15" x14ac:dyDescent="0.25">
      <c r="C589" s="245"/>
      <c r="D589" s="245"/>
      <c r="E589" s="246"/>
      <c r="F589" s="247"/>
    </row>
    <row r="590" spans="3:6" customFormat="1" ht="15" x14ac:dyDescent="0.25">
      <c r="C590" s="245"/>
      <c r="D590" s="245"/>
      <c r="E590" s="246"/>
      <c r="F590" s="247"/>
    </row>
    <row r="591" spans="3:6" customFormat="1" ht="15" x14ac:dyDescent="0.25">
      <c r="C591" s="245"/>
      <c r="D591" s="245"/>
      <c r="E591" s="246"/>
      <c r="F591" s="247"/>
    </row>
    <row r="592" spans="3:6" customFormat="1" ht="15" x14ac:dyDescent="0.25">
      <c r="C592" s="245"/>
      <c r="D592" s="245"/>
      <c r="E592" s="246"/>
      <c r="F592" s="247"/>
    </row>
    <row r="593" spans="3:6" customFormat="1" ht="15" x14ac:dyDescent="0.25">
      <c r="C593" s="245"/>
      <c r="D593" s="245"/>
      <c r="E593" s="246"/>
      <c r="F593" s="247"/>
    </row>
    <row r="594" spans="3:6" customFormat="1" ht="15" x14ac:dyDescent="0.25">
      <c r="C594" s="245"/>
      <c r="D594" s="245"/>
      <c r="E594" s="246"/>
      <c r="F594" s="247"/>
    </row>
    <row r="595" spans="3:6" customFormat="1" ht="15" x14ac:dyDescent="0.25">
      <c r="C595" s="245"/>
      <c r="D595" s="245"/>
      <c r="E595" s="246"/>
      <c r="F595" s="247"/>
    </row>
    <row r="596" spans="3:6" customFormat="1" ht="15" x14ac:dyDescent="0.25">
      <c r="C596" s="245"/>
      <c r="D596" s="245"/>
      <c r="E596" s="246"/>
      <c r="F596" s="247"/>
    </row>
    <row r="597" spans="3:6" customFormat="1" ht="15" x14ac:dyDescent="0.25">
      <c r="C597" s="245"/>
      <c r="D597" s="245"/>
      <c r="E597" s="246"/>
      <c r="F597" s="247"/>
    </row>
    <row r="598" spans="3:6" customFormat="1" ht="15" x14ac:dyDescent="0.25">
      <c r="C598" s="245"/>
      <c r="D598" s="245"/>
      <c r="E598" s="246"/>
      <c r="F598" s="247"/>
    </row>
    <row r="599" spans="3:6" customFormat="1" ht="15" x14ac:dyDescent="0.25">
      <c r="C599" s="245"/>
      <c r="D599" s="245"/>
      <c r="E599" s="246"/>
      <c r="F599" s="247"/>
    </row>
    <row r="600" spans="3:6" customFormat="1" ht="15" x14ac:dyDescent="0.25">
      <c r="C600" s="245"/>
      <c r="D600" s="245"/>
      <c r="E600" s="246"/>
      <c r="F600" s="247"/>
    </row>
    <row r="601" spans="3:6" customFormat="1" ht="15" x14ac:dyDescent="0.25">
      <c r="C601" s="245"/>
      <c r="D601" s="245"/>
      <c r="E601" s="246"/>
      <c r="F601" s="247"/>
    </row>
    <row r="602" spans="3:6" customFormat="1" ht="15" x14ac:dyDescent="0.25">
      <c r="C602" s="245"/>
      <c r="D602" s="245"/>
      <c r="E602" s="246"/>
      <c r="F602" s="247"/>
    </row>
    <row r="603" spans="3:6" customFormat="1" ht="15" x14ac:dyDescent="0.25">
      <c r="C603" s="245"/>
      <c r="D603" s="245"/>
      <c r="E603" s="246"/>
      <c r="F603" s="247"/>
    </row>
    <row r="604" spans="3:6" customFormat="1" ht="15" x14ac:dyDescent="0.25">
      <c r="C604" s="245"/>
      <c r="D604" s="245"/>
      <c r="E604" s="246"/>
      <c r="F604" s="247"/>
    </row>
    <row r="605" spans="3:6" customFormat="1" ht="15" x14ac:dyDescent="0.25">
      <c r="C605" s="245"/>
      <c r="D605" s="245"/>
      <c r="E605" s="246"/>
      <c r="F605" s="247"/>
    </row>
    <row r="606" spans="3:6" customFormat="1" ht="15" x14ac:dyDescent="0.25">
      <c r="C606" s="245"/>
      <c r="D606" s="245"/>
      <c r="E606" s="246"/>
      <c r="F606" s="247"/>
    </row>
    <row r="607" spans="3:6" customFormat="1" ht="15" x14ac:dyDescent="0.25">
      <c r="C607" s="245"/>
      <c r="D607" s="245"/>
      <c r="E607" s="246"/>
      <c r="F607" s="247"/>
    </row>
    <row r="608" spans="3:6" customFormat="1" ht="15" x14ac:dyDescent="0.25">
      <c r="C608" s="245"/>
      <c r="D608" s="245"/>
      <c r="E608" s="246"/>
      <c r="F608" s="247"/>
    </row>
    <row r="609" spans="3:6" customFormat="1" ht="15" x14ac:dyDescent="0.25">
      <c r="C609" s="245"/>
      <c r="D609" s="245"/>
      <c r="E609" s="246"/>
      <c r="F609" s="247"/>
    </row>
    <row r="610" spans="3:6" customFormat="1" ht="15" x14ac:dyDescent="0.25">
      <c r="C610" s="245"/>
      <c r="D610" s="245"/>
      <c r="E610" s="246"/>
      <c r="F610" s="247"/>
    </row>
    <row r="611" spans="3:6" customFormat="1" ht="15" x14ac:dyDescent="0.25">
      <c r="C611" s="245"/>
      <c r="D611" s="245"/>
      <c r="E611" s="246"/>
      <c r="F611" s="247"/>
    </row>
    <row r="612" spans="3:6" customFormat="1" ht="15" x14ac:dyDescent="0.25">
      <c r="C612" s="245"/>
      <c r="D612" s="245"/>
      <c r="E612" s="246"/>
      <c r="F612" s="247"/>
    </row>
    <row r="613" spans="3:6" customFormat="1" ht="15" x14ac:dyDescent="0.25">
      <c r="C613" s="245"/>
      <c r="D613" s="245"/>
      <c r="E613" s="246"/>
      <c r="F613" s="247"/>
    </row>
    <row r="614" spans="3:6" customFormat="1" ht="15" x14ac:dyDescent="0.25">
      <c r="C614" s="245"/>
      <c r="D614" s="245"/>
      <c r="E614" s="246"/>
      <c r="F614" s="247"/>
    </row>
    <row r="615" spans="3:6" customFormat="1" ht="15" x14ac:dyDescent="0.25">
      <c r="C615" s="245"/>
      <c r="D615" s="245"/>
      <c r="E615" s="246"/>
      <c r="F615" s="247"/>
    </row>
    <row r="616" spans="3:6" customFormat="1" ht="15" x14ac:dyDescent="0.25">
      <c r="C616" s="245"/>
      <c r="D616" s="245"/>
      <c r="E616" s="246"/>
      <c r="F616" s="247"/>
    </row>
    <row r="617" spans="3:6" customFormat="1" ht="15" x14ac:dyDescent="0.25">
      <c r="C617" s="245"/>
      <c r="D617" s="245"/>
      <c r="E617" s="246"/>
      <c r="F617" s="247"/>
    </row>
    <row r="618" spans="3:6" customFormat="1" ht="15" x14ac:dyDescent="0.25">
      <c r="C618" s="245"/>
      <c r="D618" s="245"/>
      <c r="E618" s="246"/>
      <c r="F618" s="247"/>
    </row>
    <row r="619" spans="3:6" customFormat="1" ht="15" x14ac:dyDescent="0.25">
      <c r="C619" s="245"/>
      <c r="D619" s="245"/>
      <c r="E619" s="246"/>
      <c r="F619" s="247"/>
    </row>
    <row r="620" spans="3:6" customFormat="1" ht="15" x14ac:dyDescent="0.25">
      <c r="C620" s="245"/>
      <c r="D620" s="245"/>
      <c r="E620" s="246"/>
      <c r="F620" s="247"/>
    </row>
    <row r="621" spans="3:6" customFormat="1" ht="15" x14ac:dyDescent="0.25">
      <c r="C621" s="245"/>
      <c r="D621" s="245"/>
      <c r="E621" s="246"/>
      <c r="F621" s="247"/>
    </row>
    <row r="622" spans="3:6" customFormat="1" ht="15" x14ac:dyDescent="0.25">
      <c r="C622" s="245"/>
      <c r="D622" s="245"/>
      <c r="E622" s="246"/>
      <c r="F622" s="247"/>
    </row>
    <row r="623" spans="3:6" customFormat="1" ht="15" x14ac:dyDescent="0.25">
      <c r="C623" s="245"/>
      <c r="D623" s="245"/>
      <c r="E623" s="246"/>
      <c r="F623" s="247"/>
    </row>
    <row r="624" spans="3:6" customFormat="1" ht="15" x14ac:dyDescent="0.25">
      <c r="C624" s="245"/>
      <c r="D624" s="245"/>
      <c r="E624" s="246"/>
      <c r="F624" s="247"/>
    </row>
    <row r="625" spans="3:6" customFormat="1" ht="15" x14ac:dyDescent="0.25">
      <c r="C625" s="245"/>
      <c r="D625" s="245"/>
      <c r="E625" s="246"/>
      <c r="F625" s="247"/>
    </row>
    <row r="626" spans="3:6" customFormat="1" ht="15" x14ac:dyDescent="0.25">
      <c r="C626" s="245"/>
      <c r="D626" s="245"/>
      <c r="E626" s="246"/>
      <c r="F626" s="247"/>
    </row>
    <row r="627" spans="3:6" customFormat="1" ht="15" x14ac:dyDescent="0.25">
      <c r="C627" s="245"/>
      <c r="D627" s="245"/>
      <c r="E627" s="246"/>
      <c r="F627" s="247"/>
    </row>
    <row r="628" spans="3:6" customFormat="1" ht="15" x14ac:dyDescent="0.25">
      <c r="C628" s="245"/>
      <c r="D628" s="245"/>
      <c r="E628" s="246"/>
      <c r="F628" s="247"/>
    </row>
    <row r="629" spans="3:6" customFormat="1" ht="15" x14ac:dyDescent="0.25">
      <c r="C629" s="245"/>
      <c r="D629" s="245"/>
      <c r="E629" s="246"/>
      <c r="F629" s="247"/>
    </row>
    <row r="630" spans="3:6" customFormat="1" ht="15" x14ac:dyDescent="0.25">
      <c r="C630" s="245"/>
      <c r="D630" s="245"/>
      <c r="E630" s="246"/>
      <c r="F630" s="247"/>
    </row>
    <row r="631" spans="3:6" customFormat="1" ht="15" x14ac:dyDescent="0.25">
      <c r="C631" s="245"/>
      <c r="D631" s="245"/>
      <c r="E631" s="246"/>
      <c r="F631" s="247"/>
    </row>
    <row r="632" spans="3:6" customFormat="1" ht="15" x14ac:dyDescent="0.25">
      <c r="C632" s="245"/>
      <c r="D632" s="245"/>
      <c r="E632" s="246"/>
      <c r="F632" s="247"/>
    </row>
    <row r="633" spans="3:6" customFormat="1" ht="15" x14ac:dyDescent="0.25">
      <c r="C633" s="245"/>
      <c r="D633" s="245"/>
      <c r="E633" s="246"/>
      <c r="F633" s="247"/>
    </row>
    <row r="634" spans="3:6" customFormat="1" ht="15" x14ac:dyDescent="0.25">
      <c r="C634" s="245"/>
      <c r="D634" s="245"/>
      <c r="E634" s="246"/>
      <c r="F634" s="247"/>
    </row>
    <row r="635" spans="3:6" customFormat="1" ht="15" x14ac:dyDescent="0.25">
      <c r="C635" s="245"/>
      <c r="D635" s="245"/>
      <c r="E635" s="246"/>
      <c r="F635" s="247"/>
    </row>
    <row r="636" spans="3:6" customFormat="1" ht="15" x14ac:dyDescent="0.25">
      <c r="C636" s="245"/>
      <c r="D636" s="245"/>
      <c r="E636" s="246"/>
      <c r="F636" s="247"/>
    </row>
    <row r="637" spans="3:6" customFormat="1" ht="15" x14ac:dyDescent="0.25">
      <c r="C637" s="245"/>
      <c r="D637" s="245"/>
      <c r="E637" s="246"/>
      <c r="F637" s="247"/>
    </row>
    <row r="638" spans="3:6" customFormat="1" ht="15" x14ac:dyDescent="0.25">
      <c r="C638" s="245"/>
      <c r="D638" s="245"/>
      <c r="E638" s="246"/>
      <c r="F638" s="247"/>
    </row>
    <row r="639" spans="3:6" customFormat="1" ht="15" x14ac:dyDescent="0.25">
      <c r="C639" s="245"/>
      <c r="D639" s="245"/>
      <c r="E639" s="246"/>
      <c r="F639" s="247"/>
    </row>
    <row r="640" spans="3:6" customFormat="1" ht="15" x14ac:dyDescent="0.25">
      <c r="C640" s="245"/>
      <c r="D640" s="245"/>
      <c r="E640" s="246"/>
      <c r="F640" s="247"/>
    </row>
    <row r="641" spans="3:6" customFormat="1" ht="15" x14ac:dyDescent="0.25">
      <c r="C641" s="245"/>
      <c r="D641" s="245"/>
      <c r="E641" s="246"/>
      <c r="F641" s="247"/>
    </row>
    <row r="642" spans="3:6" customFormat="1" ht="15" x14ac:dyDescent="0.25">
      <c r="C642" s="245"/>
      <c r="D642" s="245"/>
      <c r="E642" s="246"/>
      <c r="F642" s="247"/>
    </row>
    <row r="643" spans="3:6" customFormat="1" ht="15" x14ac:dyDescent="0.25">
      <c r="C643" s="245"/>
      <c r="D643" s="245"/>
      <c r="E643" s="246"/>
      <c r="F643" s="247"/>
    </row>
    <row r="644" spans="3:6" customFormat="1" ht="15" x14ac:dyDescent="0.25">
      <c r="C644" s="245"/>
      <c r="D644" s="245"/>
      <c r="E644" s="246"/>
      <c r="F644" s="247"/>
    </row>
    <row r="645" spans="3:6" customFormat="1" ht="15" x14ac:dyDescent="0.25">
      <c r="C645" s="245"/>
      <c r="D645" s="245"/>
      <c r="E645" s="246"/>
      <c r="F645" s="247"/>
    </row>
    <row r="646" spans="3:6" customFormat="1" ht="15" x14ac:dyDescent="0.25">
      <c r="C646" s="245"/>
      <c r="D646" s="245"/>
      <c r="E646" s="246"/>
      <c r="F646" s="247"/>
    </row>
    <row r="647" spans="3:6" customFormat="1" ht="15" x14ac:dyDescent="0.25">
      <c r="C647" s="245"/>
      <c r="D647" s="245"/>
      <c r="E647" s="246"/>
      <c r="F647" s="247"/>
    </row>
    <row r="648" spans="3:6" customFormat="1" ht="15" x14ac:dyDescent="0.25">
      <c r="C648" s="245"/>
      <c r="D648" s="245"/>
      <c r="E648" s="246"/>
      <c r="F648" s="247"/>
    </row>
    <row r="649" spans="3:6" customFormat="1" ht="15" x14ac:dyDescent="0.25">
      <c r="C649" s="245"/>
      <c r="D649" s="245"/>
      <c r="E649" s="246"/>
      <c r="F649" s="247"/>
    </row>
    <row r="650" spans="3:6" customFormat="1" ht="15" x14ac:dyDescent="0.25">
      <c r="C650" s="245"/>
      <c r="D650" s="245"/>
      <c r="E650" s="246"/>
      <c r="F650" s="247"/>
    </row>
    <row r="651" spans="3:6" customFormat="1" ht="15" x14ac:dyDescent="0.25">
      <c r="C651" s="245"/>
      <c r="D651" s="245"/>
      <c r="E651" s="246"/>
      <c r="F651" s="247"/>
    </row>
    <row r="652" spans="3:6" customFormat="1" ht="15" x14ac:dyDescent="0.25">
      <c r="C652" s="245"/>
      <c r="D652" s="245"/>
      <c r="E652" s="246"/>
      <c r="F652" s="247"/>
    </row>
    <row r="653" spans="3:6" customFormat="1" ht="15" x14ac:dyDescent="0.25">
      <c r="C653" s="245"/>
      <c r="D653" s="245"/>
      <c r="E653" s="246"/>
      <c r="F653" s="247"/>
    </row>
    <row r="654" spans="3:6" customFormat="1" ht="15" x14ac:dyDescent="0.25">
      <c r="C654" s="245"/>
      <c r="D654" s="245"/>
      <c r="E654" s="246"/>
      <c r="F654" s="247"/>
    </row>
    <row r="655" spans="3:6" customFormat="1" ht="15" x14ac:dyDescent="0.25">
      <c r="C655" s="245"/>
      <c r="D655" s="245"/>
      <c r="E655" s="246"/>
      <c r="F655" s="247"/>
    </row>
    <row r="656" spans="3:6" customFormat="1" ht="15" x14ac:dyDescent="0.25">
      <c r="C656" s="245"/>
      <c r="D656" s="245"/>
      <c r="E656" s="246"/>
      <c r="F656" s="247"/>
    </row>
    <row r="657" spans="3:6" customFormat="1" ht="15" x14ac:dyDescent="0.25">
      <c r="C657" s="245"/>
      <c r="D657" s="245"/>
      <c r="E657" s="246"/>
      <c r="F657" s="247"/>
    </row>
    <row r="658" spans="3:6" customFormat="1" ht="15" x14ac:dyDescent="0.25">
      <c r="C658" s="245"/>
      <c r="D658" s="245"/>
      <c r="E658" s="246"/>
      <c r="F658" s="247"/>
    </row>
    <row r="659" spans="3:6" customFormat="1" ht="15" x14ac:dyDescent="0.25">
      <c r="C659" s="245"/>
      <c r="D659" s="245"/>
      <c r="E659" s="246"/>
      <c r="F659" s="247"/>
    </row>
    <row r="660" spans="3:6" customFormat="1" ht="15" x14ac:dyDescent="0.25">
      <c r="C660" s="245"/>
      <c r="D660" s="245"/>
      <c r="E660" s="246"/>
      <c r="F660" s="247"/>
    </row>
    <row r="661" spans="3:6" customFormat="1" ht="15" x14ac:dyDescent="0.25">
      <c r="C661" s="245"/>
      <c r="D661" s="245"/>
      <c r="E661" s="246"/>
      <c r="F661" s="247"/>
    </row>
    <row r="662" spans="3:6" customFormat="1" ht="15" x14ac:dyDescent="0.25">
      <c r="C662" s="245"/>
      <c r="D662" s="245"/>
      <c r="E662" s="246"/>
      <c r="F662" s="247"/>
    </row>
    <row r="663" spans="3:6" customFormat="1" ht="15" x14ac:dyDescent="0.25">
      <c r="C663" s="245"/>
      <c r="D663" s="245"/>
      <c r="E663" s="246"/>
      <c r="F663" s="247"/>
    </row>
    <row r="664" spans="3:6" customFormat="1" ht="15" x14ac:dyDescent="0.25">
      <c r="C664" s="245"/>
      <c r="D664" s="245"/>
      <c r="E664" s="246"/>
      <c r="F664" s="247"/>
    </row>
    <row r="665" spans="3:6" customFormat="1" ht="15" x14ac:dyDescent="0.25">
      <c r="C665" s="245"/>
      <c r="D665" s="245"/>
      <c r="E665" s="246"/>
      <c r="F665" s="247"/>
    </row>
    <row r="666" spans="3:6" customFormat="1" ht="15" x14ac:dyDescent="0.25">
      <c r="C666" s="245"/>
      <c r="D666" s="245"/>
      <c r="E666" s="246"/>
      <c r="F666" s="247"/>
    </row>
    <row r="667" spans="3:6" customFormat="1" ht="15" x14ac:dyDescent="0.25">
      <c r="C667" s="245"/>
      <c r="D667" s="245"/>
      <c r="E667" s="246"/>
      <c r="F667" s="247"/>
    </row>
    <row r="668" spans="3:6" customFormat="1" ht="15" x14ac:dyDescent="0.25">
      <c r="C668" s="245"/>
      <c r="D668" s="245"/>
      <c r="E668" s="246"/>
      <c r="F668" s="247"/>
    </row>
    <row r="669" spans="3:6" customFormat="1" ht="15" x14ac:dyDescent="0.25">
      <c r="C669" s="245"/>
      <c r="D669" s="245"/>
      <c r="E669" s="246"/>
      <c r="F669" s="247"/>
    </row>
    <row r="670" spans="3:6" customFormat="1" ht="15" x14ac:dyDescent="0.25">
      <c r="C670" s="245"/>
      <c r="D670" s="245"/>
      <c r="E670" s="246"/>
      <c r="F670" s="247"/>
    </row>
    <row r="671" spans="3:6" customFormat="1" ht="15" x14ac:dyDescent="0.25">
      <c r="C671" s="245"/>
      <c r="D671" s="245"/>
      <c r="E671" s="246"/>
      <c r="F671" s="247"/>
    </row>
    <row r="672" spans="3:6" customFormat="1" ht="15" x14ac:dyDescent="0.25">
      <c r="C672" s="245"/>
      <c r="D672" s="245"/>
      <c r="E672" s="246"/>
      <c r="F672" s="247"/>
    </row>
    <row r="673" spans="3:6" customFormat="1" ht="15" x14ac:dyDescent="0.25">
      <c r="C673" s="245"/>
      <c r="D673" s="245"/>
      <c r="E673" s="246"/>
      <c r="F673" s="247"/>
    </row>
    <row r="674" spans="3:6" customFormat="1" ht="15" x14ac:dyDescent="0.25">
      <c r="C674" s="245"/>
      <c r="D674" s="245"/>
      <c r="E674" s="246"/>
      <c r="F674" s="247"/>
    </row>
    <row r="675" spans="3:6" customFormat="1" ht="15" x14ac:dyDescent="0.25">
      <c r="C675" s="245"/>
      <c r="D675" s="245"/>
      <c r="E675" s="246"/>
      <c r="F675" s="247"/>
    </row>
    <row r="676" spans="3:6" customFormat="1" ht="15" x14ac:dyDescent="0.25">
      <c r="C676" s="245"/>
      <c r="D676" s="245"/>
      <c r="E676" s="246"/>
      <c r="F676" s="247"/>
    </row>
    <row r="677" spans="3:6" customFormat="1" ht="15" x14ac:dyDescent="0.25">
      <c r="C677" s="245"/>
      <c r="D677" s="245"/>
      <c r="E677" s="246"/>
      <c r="F677" s="247"/>
    </row>
    <row r="678" spans="3:6" customFormat="1" ht="15" x14ac:dyDescent="0.25">
      <c r="C678" s="245"/>
      <c r="D678" s="245"/>
      <c r="E678" s="246"/>
      <c r="F678" s="247"/>
    </row>
    <row r="679" spans="3:6" customFormat="1" ht="15" x14ac:dyDescent="0.25">
      <c r="C679" s="245"/>
      <c r="D679" s="245"/>
      <c r="E679" s="246"/>
      <c r="F679" s="247"/>
    </row>
    <row r="680" spans="3:6" customFormat="1" ht="15" x14ac:dyDescent="0.25">
      <c r="C680" s="245"/>
      <c r="D680" s="245"/>
      <c r="E680" s="246"/>
      <c r="F680" s="247"/>
    </row>
    <row r="681" spans="3:6" customFormat="1" ht="15" x14ac:dyDescent="0.25">
      <c r="C681" s="245"/>
      <c r="D681" s="245"/>
      <c r="E681" s="246"/>
      <c r="F681" s="247"/>
    </row>
    <row r="682" spans="3:6" customFormat="1" ht="15" x14ac:dyDescent="0.25">
      <c r="C682" s="245"/>
      <c r="D682" s="245"/>
      <c r="E682" s="246"/>
      <c r="F682" s="247"/>
    </row>
    <row r="683" spans="3:6" customFormat="1" ht="15" x14ac:dyDescent="0.25">
      <c r="C683" s="245"/>
      <c r="D683" s="245"/>
      <c r="E683" s="246"/>
      <c r="F683" s="247"/>
    </row>
    <row r="684" spans="3:6" customFormat="1" ht="15" x14ac:dyDescent="0.25">
      <c r="C684" s="245"/>
      <c r="D684" s="245"/>
      <c r="E684" s="246"/>
      <c r="F684" s="247"/>
    </row>
    <row r="685" spans="3:6" customFormat="1" ht="15" x14ac:dyDescent="0.25">
      <c r="C685" s="245"/>
      <c r="D685" s="245"/>
      <c r="E685" s="246"/>
      <c r="F685" s="247"/>
    </row>
    <row r="686" spans="3:6" customFormat="1" ht="15" x14ac:dyDescent="0.25">
      <c r="C686" s="245"/>
      <c r="D686" s="245"/>
      <c r="E686" s="246"/>
      <c r="F686" s="247"/>
    </row>
    <row r="687" spans="3:6" customFormat="1" ht="15" x14ac:dyDescent="0.25">
      <c r="C687" s="245"/>
      <c r="D687" s="245"/>
      <c r="E687" s="246"/>
      <c r="F687" s="247"/>
    </row>
    <row r="688" spans="3:6" customFormat="1" ht="15" x14ac:dyDescent="0.25">
      <c r="C688" s="245"/>
      <c r="D688" s="245"/>
      <c r="E688" s="246"/>
      <c r="F688" s="247"/>
    </row>
    <row r="689" spans="3:6" customFormat="1" ht="15" x14ac:dyDescent="0.25">
      <c r="C689" s="245"/>
      <c r="D689" s="245"/>
      <c r="E689" s="246"/>
      <c r="F689" s="247"/>
    </row>
    <row r="690" spans="3:6" customFormat="1" ht="15" x14ac:dyDescent="0.25">
      <c r="C690" s="245"/>
      <c r="D690" s="245"/>
      <c r="E690" s="246"/>
      <c r="F690" s="247"/>
    </row>
    <row r="691" spans="3:6" customFormat="1" ht="15" x14ac:dyDescent="0.25">
      <c r="C691" s="245"/>
      <c r="D691" s="245"/>
      <c r="E691" s="246"/>
      <c r="F691" s="247"/>
    </row>
    <row r="692" spans="3:6" customFormat="1" ht="15" x14ac:dyDescent="0.25">
      <c r="C692" s="245"/>
      <c r="D692" s="245"/>
      <c r="E692" s="246"/>
      <c r="F692" s="247"/>
    </row>
    <row r="693" spans="3:6" customFormat="1" ht="15" x14ac:dyDescent="0.25">
      <c r="C693" s="245"/>
      <c r="D693" s="245"/>
      <c r="E693" s="246"/>
      <c r="F693" s="247"/>
    </row>
    <row r="694" spans="3:6" customFormat="1" ht="15" x14ac:dyDescent="0.25">
      <c r="C694" s="245"/>
      <c r="D694" s="245"/>
      <c r="E694" s="246"/>
      <c r="F694" s="247"/>
    </row>
    <row r="695" spans="3:6" customFormat="1" ht="15" x14ac:dyDescent="0.25">
      <c r="C695" s="245"/>
      <c r="D695" s="245"/>
      <c r="E695" s="246"/>
      <c r="F695" s="247"/>
    </row>
    <row r="696" spans="3:6" customFormat="1" ht="15" x14ac:dyDescent="0.25">
      <c r="C696" s="245"/>
      <c r="D696" s="245"/>
      <c r="E696" s="246"/>
      <c r="F696" s="247"/>
    </row>
    <row r="697" spans="3:6" customFormat="1" ht="15" x14ac:dyDescent="0.25">
      <c r="C697" s="245"/>
      <c r="D697" s="245"/>
      <c r="E697" s="246"/>
      <c r="F697" s="247"/>
    </row>
    <row r="698" spans="3:6" customFormat="1" ht="15" x14ac:dyDescent="0.25">
      <c r="C698" s="245"/>
      <c r="D698" s="245"/>
      <c r="E698" s="246"/>
      <c r="F698" s="247"/>
    </row>
    <row r="699" spans="3:6" customFormat="1" ht="15" x14ac:dyDescent="0.25">
      <c r="C699" s="245"/>
      <c r="D699" s="245"/>
      <c r="E699" s="246"/>
      <c r="F699" s="247"/>
    </row>
    <row r="700" spans="3:6" customFormat="1" ht="15" x14ac:dyDescent="0.25">
      <c r="C700" s="245"/>
      <c r="D700" s="245"/>
      <c r="E700" s="246"/>
      <c r="F700" s="247"/>
    </row>
    <row r="701" spans="3:6" customFormat="1" ht="15" x14ac:dyDescent="0.25">
      <c r="C701" s="245"/>
      <c r="D701" s="245"/>
      <c r="E701" s="246"/>
      <c r="F701" s="247"/>
    </row>
    <row r="702" spans="3:6" customFormat="1" ht="15" x14ac:dyDescent="0.25">
      <c r="C702" s="245"/>
      <c r="D702" s="245"/>
      <c r="E702" s="246"/>
      <c r="F702" s="247"/>
    </row>
    <row r="703" spans="3:6" customFormat="1" ht="15" x14ac:dyDescent="0.25">
      <c r="C703" s="245"/>
      <c r="D703" s="245"/>
      <c r="E703" s="246"/>
      <c r="F703" s="247"/>
    </row>
    <row r="704" spans="3:6" customFormat="1" ht="15" x14ac:dyDescent="0.25">
      <c r="C704" s="245"/>
      <c r="D704" s="245"/>
      <c r="E704" s="246"/>
      <c r="F704" s="247"/>
    </row>
    <row r="705" spans="3:6" customFormat="1" ht="15" x14ac:dyDescent="0.25">
      <c r="C705" s="245"/>
      <c r="D705" s="245"/>
      <c r="E705" s="246"/>
      <c r="F705" s="247"/>
    </row>
    <row r="706" spans="3:6" customFormat="1" ht="15" x14ac:dyDescent="0.25">
      <c r="C706" s="245"/>
      <c r="D706" s="245"/>
      <c r="E706" s="246"/>
      <c r="F706" s="247"/>
    </row>
    <row r="707" spans="3:6" customFormat="1" ht="15" x14ac:dyDescent="0.25">
      <c r="C707" s="245"/>
      <c r="D707" s="245"/>
      <c r="E707" s="246"/>
      <c r="F707" s="247"/>
    </row>
    <row r="708" spans="3:6" customFormat="1" ht="15" x14ac:dyDescent="0.25">
      <c r="C708" s="245"/>
      <c r="D708" s="245"/>
      <c r="E708" s="246"/>
      <c r="F708" s="247"/>
    </row>
    <row r="709" spans="3:6" customFormat="1" ht="15" x14ac:dyDescent="0.25">
      <c r="C709" s="245"/>
      <c r="D709" s="245"/>
      <c r="E709" s="246"/>
      <c r="F709" s="247"/>
    </row>
    <row r="710" spans="3:6" customFormat="1" ht="15" x14ac:dyDescent="0.25">
      <c r="C710" s="245"/>
      <c r="D710" s="245"/>
      <c r="E710" s="246"/>
      <c r="F710" s="247"/>
    </row>
    <row r="711" spans="3:6" customFormat="1" ht="15" x14ac:dyDescent="0.25">
      <c r="C711" s="245"/>
      <c r="D711" s="245"/>
      <c r="E711" s="246"/>
      <c r="F711" s="247"/>
    </row>
    <row r="712" spans="3:6" customFormat="1" ht="15" x14ac:dyDescent="0.25">
      <c r="C712" s="245"/>
      <c r="D712" s="245"/>
      <c r="E712" s="246"/>
      <c r="F712" s="247"/>
    </row>
    <row r="713" spans="3:6" customFormat="1" ht="15" x14ac:dyDescent="0.25">
      <c r="C713" s="245"/>
      <c r="D713" s="245"/>
      <c r="E713" s="246"/>
      <c r="F713" s="247"/>
    </row>
    <row r="714" spans="3:6" customFormat="1" ht="15" x14ac:dyDescent="0.25">
      <c r="C714" s="245"/>
      <c r="D714" s="245"/>
      <c r="E714" s="246"/>
      <c r="F714" s="247"/>
    </row>
    <row r="715" spans="3:6" customFormat="1" ht="15" x14ac:dyDescent="0.25">
      <c r="C715" s="245"/>
      <c r="D715" s="245"/>
      <c r="E715" s="246"/>
      <c r="F715" s="247"/>
    </row>
    <row r="716" spans="3:6" customFormat="1" ht="15" x14ac:dyDescent="0.25">
      <c r="C716" s="245"/>
      <c r="D716" s="245"/>
      <c r="E716" s="246"/>
      <c r="F716" s="247"/>
    </row>
    <row r="717" spans="3:6" customFormat="1" ht="15" x14ac:dyDescent="0.25">
      <c r="C717" s="245"/>
      <c r="D717" s="245"/>
      <c r="E717" s="246"/>
      <c r="F717" s="247"/>
    </row>
    <row r="718" spans="3:6" customFormat="1" ht="15" x14ac:dyDescent="0.25">
      <c r="C718" s="245"/>
      <c r="D718" s="245"/>
      <c r="E718" s="246"/>
      <c r="F718" s="247"/>
    </row>
    <row r="719" spans="3:6" customFormat="1" ht="15" x14ac:dyDescent="0.25">
      <c r="C719" s="245"/>
      <c r="D719" s="245"/>
      <c r="E719" s="246"/>
      <c r="F719" s="247"/>
    </row>
    <row r="720" spans="3:6" customFormat="1" ht="15" x14ac:dyDescent="0.25">
      <c r="C720" s="245"/>
      <c r="D720" s="245"/>
      <c r="E720" s="246"/>
      <c r="F720" s="247"/>
    </row>
    <row r="721" spans="3:6" customFormat="1" ht="15" x14ac:dyDescent="0.25">
      <c r="C721" s="245"/>
      <c r="D721" s="245"/>
      <c r="E721" s="246"/>
      <c r="F721" s="247"/>
    </row>
    <row r="722" spans="3:6" customFormat="1" ht="15" x14ac:dyDescent="0.25">
      <c r="C722" s="245"/>
      <c r="D722" s="245"/>
      <c r="E722" s="246"/>
      <c r="F722" s="247"/>
    </row>
    <row r="723" spans="3:6" customFormat="1" ht="15" x14ac:dyDescent="0.25">
      <c r="C723" s="245"/>
      <c r="D723" s="245"/>
      <c r="E723" s="246"/>
      <c r="F723" s="247"/>
    </row>
    <row r="724" spans="3:6" customFormat="1" ht="15" x14ac:dyDescent="0.25">
      <c r="C724" s="245"/>
      <c r="D724" s="245"/>
      <c r="E724" s="246"/>
      <c r="F724" s="247"/>
    </row>
    <row r="725" spans="3:6" customFormat="1" ht="15" x14ac:dyDescent="0.25">
      <c r="C725" s="245"/>
      <c r="D725" s="245"/>
      <c r="E725" s="246"/>
      <c r="F725" s="247"/>
    </row>
    <row r="726" spans="3:6" customFormat="1" ht="15" x14ac:dyDescent="0.25">
      <c r="C726" s="245"/>
      <c r="D726" s="245"/>
      <c r="E726" s="246"/>
      <c r="F726" s="247"/>
    </row>
    <row r="727" spans="3:6" customFormat="1" ht="15" x14ac:dyDescent="0.25">
      <c r="C727" s="245"/>
      <c r="D727" s="245"/>
      <c r="E727" s="246"/>
      <c r="F727" s="247"/>
    </row>
    <row r="728" spans="3:6" customFormat="1" ht="15" x14ac:dyDescent="0.25">
      <c r="C728" s="245"/>
      <c r="D728" s="245"/>
      <c r="E728" s="246"/>
      <c r="F728" s="247"/>
    </row>
    <row r="729" spans="3:6" customFormat="1" ht="15" x14ac:dyDescent="0.25">
      <c r="C729" s="245"/>
      <c r="D729" s="245"/>
      <c r="E729" s="246"/>
      <c r="F729" s="247"/>
    </row>
    <row r="730" spans="3:6" customFormat="1" ht="15" x14ac:dyDescent="0.25">
      <c r="C730" s="245"/>
      <c r="D730" s="245"/>
      <c r="E730" s="246"/>
      <c r="F730" s="247"/>
    </row>
    <row r="731" spans="3:6" customFormat="1" ht="15" x14ac:dyDescent="0.25">
      <c r="C731" s="245"/>
      <c r="D731" s="245"/>
      <c r="E731" s="246"/>
      <c r="F731" s="247"/>
    </row>
    <row r="732" spans="3:6" customFormat="1" ht="15" x14ac:dyDescent="0.25">
      <c r="C732" s="245"/>
      <c r="D732" s="245"/>
      <c r="E732" s="246"/>
      <c r="F732" s="247"/>
    </row>
    <row r="733" spans="3:6" customFormat="1" ht="15" x14ac:dyDescent="0.25">
      <c r="C733" s="245"/>
      <c r="D733" s="245"/>
      <c r="E733" s="246"/>
      <c r="F733" s="247"/>
    </row>
    <row r="734" spans="3:6" customFormat="1" ht="15" x14ac:dyDescent="0.25">
      <c r="C734" s="245"/>
      <c r="D734" s="245"/>
      <c r="E734" s="246"/>
      <c r="F734" s="247"/>
    </row>
    <row r="735" spans="3:6" customFormat="1" ht="15" x14ac:dyDescent="0.25">
      <c r="C735" s="245"/>
      <c r="D735" s="245"/>
      <c r="E735" s="246"/>
      <c r="F735" s="247"/>
    </row>
    <row r="736" spans="3:6" customFormat="1" ht="15" x14ac:dyDescent="0.25">
      <c r="C736" s="245"/>
      <c r="D736" s="245"/>
      <c r="E736" s="246"/>
      <c r="F736" s="247"/>
    </row>
    <row r="737" spans="3:6" customFormat="1" ht="15" x14ac:dyDescent="0.25">
      <c r="C737" s="245"/>
      <c r="D737" s="245"/>
      <c r="E737" s="246"/>
      <c r="F737" s="247"/>
    </row>
    <row r="738" spans="3:6" customFormat="1" ht="15" x14ac:dyDescent="0.25">
      <c r="C738" s="245"/>
      <c r="D738" s="245"/>
      <c r="E738" s="246"/>
      <c r="F738" s="247"/>
    </row>
    <row r="739" spans="3:6" customFormat="1" ht="15" x14ac:dyDescent="0.25">
      <c r="C739" s="245"/>
      <c r="D739" s="245"/>
      <c r="E739" s="246"/>
      <c r="F739" s="247"/>
    </row>
    <row r="740" spans="3:6" customFormat="1" ht="15" x14ac:dyDescent="0.25">
      <c r="C740" s="245"/>
      <c r="D740" s="245"/>
      <c r="E740" s="246"/>
      <c r="F740" s="247"/>
    </row>
    <row r="741" spans="3:6" customFormat="1" ht="15" x14ac:dyDescent="0.25">
      <c r="C741" s="245"/>
      <c r="D741" s="245"/>
      <c r="E741" s="246"/>
      <c r="F741" s="247"/>
    </row>
    <row r="742" spans="3:6" customFormat="1" ht="15" x14ac:dyDescent="0.25">
      <c r="C742" s="245"/>
      <c r="D742" s="245"/>
      <c r="E742" s="246"/>
      <c r="F742" s="247"/>
    </row>
    <row r="743" spans="3:6" customFormat="1" ht="15" x14ac:dyDescent="0.25">
      <c r="C743" s="245"/>
      <c r="D743" s="245"/>
      <c r="E743" s="246"/>
      <c r="F743" s="247"/>
    </row>
    <row r="744" spans="3:6" customFormat="1" ht="15" x14ac:dyDescent="0.25">
      <c r="C744" s="245"/>
      <c r="D744" s="245"/>
      <c r="E744" s="246"/>
      <c r="F744" s="247"/>
    </row>
    <row r="745" spans="3:6" customFormat="1" ht="15" x14ac:dyDescent="0.25">
      <c r="C745" s="245"/>
      <c r="D745" s="245"/>
      <c r="E745" s="246"/>
      <c r="F745" s="247"/>
    </row>
    <row r="746" spans="3:6" customFormat="1" ht="15" x14ac:dyDescent="0.25">
      <c r="C746" s="245"/>
      <c r="D746" s="245"/>
      <c r="E746" s="246"/>
      <c r="F746" s="247"/>
    </row>
    <row r="747" spans="3:6" customFormat="1" ht="15" x14ac:dyDescent="0.25">
      <c r="C747" s="245"/>
      <c r="D747" s="245"/>
      <c r="E747" s="246"/>
      <c r="F747" s="247"/>
    </row>
    <row r="748" spans="3:6" customFormat="1" ht="15" x14ac:dyDescent="0.25">
      <c r="C748" s="245"/>
      <c r="D748" s="245"/>
      <c r="E748" s="246"/>
      <c r="F748" s="247"/>
    </row>
    <row r="749" spans="3:6" customFormat="1" ht="15" x14ac:dyDescent="0.25">
      <c r="C749" s="245"/>
      <c r="D749" s="245"/>
      <c r="E749" s="246"/>
      <c r="F749" s="247"/>
    </row>
    <row r="750" spans="3:6" customFormat="1" ht="15" x14ac:dyDescent="0.25">
      <c r="C750" s="245"/>
      <c r="D750" s="245"/>
      <c r="E750" s="246"/>
      <c r="F750" s="247"/>
    </row>
    <row r="751" spans="3:6" customFormat="1" ht="15" x14ac:dyDescent="0.25">
      <c r="C751" s="245"/>
      <c r="D751" s="245"/>
      <c r="E751" s="246"/>
      <c r="F751" s="247"/>
    </row>
    <row r="752" spans="3:6" customFormat="1" ht="15" x14ac:dyDescent="0.25">
      <c r="C752" s="245"/>
      <c r="D752" s="245"/>
      <c r="E752" s="246"/>
      <c r="F752" s="247"/>
    </row>
    <row r="753" spans="3:6" customFormat="1" ht="15" x14ac:dyDescent="0.25">
      <c r="C753" s="245"/>
      <c r="D753" s="245"/>
      <c r="E753" s="246"/>
      <c r="F753" s="247"/>
    </row>
    <row r="754" spans="3:6" customFormat="1" ht="15" x14ac:dyDescent="0.25">
      <c r="C754" s="245"/>
      <c r="D754" s="245"/>
      <c r="E754" s="246"/>
      <c r="F754" s="247"/>
    </row>
    <row r="755" spans="3:6" customFormat="1" ht="15" x14ac:dyDescent="0.25">
      <c r="C755" s="245"/>
      <c r="D755" s="245"/>
      <c r="E755" s="246"/>
      <c r="F755" s="247"/>
    </row>
    <row r="756" spans="3:6" customFormat="1" ht="15" x14ac:dyDescent="0.25">
      <c r="C756" s="245"/>
      <c r="D756" s="245"/>
      <c r="E756" s="246"/>
      <c r="F756" s="247"/>
    </row>
    <row r="757" spans="3:6" customFormat="1" ht="15" x14ac:dyDescent="0.25">
      <c r="C757" s="245"/>
      <c r="D757" s="245"/>
      <c r="E757" s="246"/>
      <c r="F757" s="247"/>
    </row>
    <row r="758" spans="3:6" customFormat="1" ht="15" x14ac:dyDescent="0.25">
      <c r="C758" s="245"/>
      <c r="D758" s="245"/>
      <c r="E758" s="246"/>
      <c r="F758" s="247"/>
    </row>
    <row r="759" spans="3:6" customFormat="1" ht="15" x14ac:dyDescent="0.25">
      <c r="C759" s="245"/>
      <c r="D759" s="245"/>
      <c r="E759" s="246"/>
      <c r="F759" s="247"/>
    </row>
    <row r="760" spans="3:6" customFormat="1" ht="15" x14ac:dyDescent="0.25">
      <c r="C760" s="245"/>
      <c r="D760" s="245"/>
      <c r="E760" s="246"/>
      <c r="F760" s="247"/>
    </row>
    <row r="761" spans="3:6" customFormat="1" ht="15" x14ac:dyDescent="0.25">
      <c r="C761" s="245"/>
      <c r="D761" s="245"/>
      <c r="E761" s="246"/>
      <c r="F761" s="247"/>
    </row>
    <row r="762" spans="3:6" customFormat="1" ht="15" x14ac:dyDescent="0.25">
      <c r="C762" s="245"/>
      <c r="D762" s="245"/>
      <c r="E762" s="246"/>
      <c r="F762" s="247"/>
    </row>
    <row r="763" spans="3:6" customFormat="1" ht="15" x14ac:dyDescent="0.25">
      <c r="C763" s="245"/>
      <c r="D763" s="245"/>
      <c r="E763" s="246"/>
      <c r="F763" s="247"/>
    </row>
    <row r="764" spans="3:6" customFormat="1" ht="15" x14ac:dyDescent="0.25">
      <c r="C764" s="245"/>
      <c r="D764" s="245"/>
      <c r="E764" s="246"/>
      <c r="F764" s="247"/>
    </row>
    <row r="765" spans="3:6" customFormat="1" ht="15" x14ac:dyDescent="0.25">
      <c r="C765" s="245"/>
      <c r="D765" s="245"/>
      <c r="E765" s="246"/>
      <c r="F765" s="247"/>
    </row>
    <row r="766" spans="3:6" customFormat="1" ht="15" x14ac:dyDescent="0.25">
      <c r="C766" s="245"/>
      <c r="D766" s="245"/>
      <c r="E766" s="246"/>
      <c r="F766" s="247"/>
    </row>
    <row r="767" spans="3:6" customFormat="1" ht="15" x14ac:dyDescent="0.25">
      <c r="C767" s="245"/>
      <c r="D767" s="245"/>
      <c r="E767" s="246"/>
      <c r="F767" s="247"/>
    </row>
    <row r="768" spans="3:6" customFormat="1" ht="15" x14ac:dyDescent="0.25">
      <c r="C768" s="245"/>
      <c r="D768" s="245"/>
      <c r="E768" s="246"/>
      <c r="F768" s="247"/>
    </row>
    <row r="769" spans="3:6" customFormat="1" ht="15" x14ac:dyDescent="0.25">
      <c r="C769" s="245"/>
      <c r="D769" s="245"/>
      <c r="E769" s="246"/>
      <c r="F769" s="247"/>
    </row>
    <row r="770" spans="3:6" customFormat="1" ht="15" x14ac:dyDescent="0.25">
      <c r="C770" s="245"/>
      <c r="D770" s="245"/>
      <c r="E770" s="246"/>
      <c r="F770" s="247"/>
    </row>
    <row r="771" spans="3:6" customFormat="1" ht="15" x14ac:dyDescent="0.25">
      <c r="C771" s="245"/>
      <c r="D771" s="245"/>
      <c r="E771" s="246"/>
      <c r="F771" s="247"/>
    </row>
    <row r="772" spans="3:6" customFormat="1" ht="15" x14ac:dyDescent="0.25">
      <c r="C772" s="245"/>
      <c r="D772" s="245"/>
      <c r="E772" s="246"/>
      <c r="F772" s="247"/>
    </row>
    <row r="773" spans="3:6" customFormat="1" ht="15" x14ac:dyDescent="0.25">
      <c r="C773" s="245"/>
      <c r="D773" s="245"/>
      <c r="E773" s="246"/>
      <c r="F773" s="247"/>
    </row>
    <row r="774" spans="3:6" customFormat="1" ht="15" x14ac:dyDescent="0.25">
      <c r="C774" s="245"/>
      <c r="D774" s="245"/>
      <c r="E774" s="246"/>
      <c r="F774" s="247"/>
    </row>
    <row r="775" spans="3:6" customFormat="1" ht="15" x14ac:dyDescent="0.25">
      <c r="C775" s="245"/>
      <c r="D775" s="245"/>
      <c r="E775" s="246"/>
      <c r="F775" s="247"/>
    </row>
    <row r="776" spans="3:6" customFormat="1" ht="15" x14ac:dyDescent="0.25">
      <c r="C776" s="245"/>
      <c r="D776" s="245"/>
      <c r="E776" s="246"/>
      <c r="F776" s="247"/>
    </row>
    <row r="777" spans="3:6" customFormat="1" ht="15" x14ac:dyDescent="0.25">
      <c r="C777" s="245"/>
      <c r="D777" s="245"/>
      <c r="E777" s="246"/>
      <c r="F777" s="247"/>
    </row>
    <row r="778" spans="3:6" customFormat="1" ht="15" x14ac:dyDescent="0.25">
      <c r="C778" s="245"/>
      <c r="D778" s="245"/>
      <c r="E778" s="246"/>
      <c r="F778" s="247"/>
    </row>
    <row r="779" spans="3:6" customFormat="1" ht="15" x14ac:dyDescent="0.25">
      <c r="C779" s="245"/>
      <c r="D779" s="245"/>
      <c r="E779" s="246"/>
      <c r="F779" s="247"/>
    </row>
    <row r="780" spans="3:6" customFormat="1" ht="15" x14ac:dyDescent="0.25">
      <c r="C780" s="245"/>
      <c r="D780" s="245"/>
      <c r="E780" s="246"/>
      <c r="F780" s="247"/>
    </row>
    <row r="781" spans="3:6" customFormat="1" ht="15" x14ac:dyDescent="0.25">
      <c r="C781" s="245"/>
      <c r="D781" s="245"/>
      <c r="E781" s="246"/>
      <c r="F781" s="247"/>
    </row>
    <row r="782" spans="3:6" customFormat="1" ht="15" x14ac:dyDescent="0.25">
      <c r="C782" s="245"/>
      <c r="D782" s="245"/>
      <c r="E782" s="246"/>
      <c r="F782" s="247"/>
    </row>
    <row r="783" spans="3:6" customFormat="1" ht="15" x14ac:dyDescent="0.25">
      <c r="C783" s="245"/>
      <c r="D783" s="245"/>
      <c r="E783" s="246"/>
      <c r="F783" s="247"/>
    </row>
    <row r="784" spans="3:6" customFormat="1" ht="15" x14ac:dyDescent="0.25">
      <c r="C784" s="245"/>
      <c r="D784" s="245"/>
      <c r="E784" s="246"/>
      <c r="F784" s="247"/>
    </row>
    <row r="785" spans="3:6" customFormat="1" ht="15" x14ac:dyDescent="0.25">
      <c r="C785" s="245"/>
      <c r="D785" s="245"/>
      <c r="E785" s="246"/>
      <c r="F785" s="247"/>
    </row>
    <row r="786" spans="3:6" customFormat="1" ht="15" x14ac:dyDescent="0.25">
      <c r="C786" s="245"/>
      <c r="D786" s="245"/>
      <c r="E786" s="246"/>
      <c r="F786" s="247"/>
    </row>
    <row r="787" spans="3:6" customFormat="1" ht="15" x14ac:dyDescent="0.25">
      <c r="C787" s="245"/>
      <c r="D787" s="245"/>
      <c r="E787" s="246"/>
      <c r="F787" s="247"/>
    </row>
    <row r="788" spans="3:6" customFormat="1" ht="15" x14ac:dyDescent="0.25">
      <c r="C788" s="245"/>
      <c r="D788" s="245"/>
      <c r="E788" s="246"/>
      <c r="F788" s="247"/>
    </row>
    <row r="789" spans="3:6" customFormat="1" ht="15" x14ac:dyDescent="0.25">
      <c r="C789" s="245"/>
      <c r="D789" s="245"/>
      <c r="E789" s="246"/>
      <c r="F789" s="247"/>
    </row>
    <row r="790" spans="3:6" customFormat="1" ht="15" x14ac:dyDescent="0.25">
      <c r="C790" s="245"/>
      <c r="D790" s="245"/>
      <c r="E790" s="246"/>
      <c r="F790" s="247"/>
    </row>
    <row r="791" spans="3:6" customFormat="1" ht="15" x14ac:dyDescent="0.25">
      <c r="C791" s="245"/>
      <c r="D791" s="245"/>
      <c r="E791" s="246"/>
      <c r="F791" s="247"/>
    </row>
    <row r="792" spans="3:6" customFormat="1" ht="15" x14ac:dyDescent="0.25">
      <c r="C792" s="245"/>
      <c r="D792" s="245"/>
      <c r="E792" s="246"/>
      <c r="F792" s="247"/>
    </row>
    <row r="793" spans="3:6" customFormat="1" ht="15" x14ac:dyDescent="0.25">
      <c r="C793" s="245"/>
      <c r="D793" s="245"/>
      <c r="E793" s="246"/>
      <c r="F793" s="247"/>
    </row>
    <row r="794" spans="3:6" customFormat="1" ht="15" x14ac:dyDescent="0.25">
      <c r="C794" s="245"/>
      <c r="D794" s="245"/>
      <c r="E794" s="246"/>
      <c r="F794" s="247"/>
    </row>
    <row r="795" spans="3:6" customFormat="1" ht="15" x14ac:dyDescent="0.25">
      <c r="C795" s="245"/>
      <c r="D795" s="245"/>
      <c r="E795" s="246"/>
      <c r="F795" s="247"/>
    </row>
    <row r="796" spans="3:6" customFormat="1" ht="15" x14ac:dyDescent="0.25">
      <c r="C796" s="245"/>
      <c r="D796" s="245"/>
      <c r="E796" s="246"/>
      <c r="F796" s="247"/>
    </row>
    <row r="797" spans="3:6" customFormat="1" ht="15" x14ac:dyDescent="0.25">
      <c r="C797" s="245"/>
      <c r="D797" s="245"/>
      <c r="E797" s="246"/>
      <c r="F797" s="247"/>
    </row>
    <row r="798" spans="3:6" customFormat="1" ht="15" x14ac:dyDescent="0.25">
      <c r="C798" s="245"/>
      <c r="D798" s="245"/>
      <c r="E798" s="246"/>
      <c r="F798" s="247"/>
    </row>
    <row r="799" spans="3:6" customFormat="1" ht="15" x14ac:dyDescent="0.25">
      <c r="C799" s="245"/>
      <c r="D799" s="245"/>
      <c r="E799" s="246"/>
      <c r="F799" s="247"/>
    </row>
    <row r="800" spans="3:6" customFormat="1" ht="15" x14ac:dyDescent="0.25">
      <c r="C800" s="245"/>
      <c r="D800" s="245"/>
      <c r="E800" s="246"/>
      <c r="F800" s="247"/>
    </row>
    <row r="801" spans="3:6" customFormat="1" ht="15" x14ac:dyDescent="0.25">
      <c r="C801" s="245"/>
      <c r="D801" s="245"/>
      <c r="E801" s="246"/>
      <c r="F801" s="247"/>
    </row>
    <row r="802" spans="3:6" customFormat="1" ht="15" x14ac:dyDescent="0.25">
      <c r="C802" s="245"/>
      <c r="D802" s="245"/>
      <c r="E802" s="246"/>
      <c r="F802" s="247"/>
    </row>
    <row r="803" spans="3:6" customFormat="1" ht="15" x14ac:dyDescent="0.25">
      <c r="C803" s="245"/>
      <c r="D803" s="245"/>
      <c r="E803" s="246"/>
      <c r="F803" s="247"/>
    </row>
    <row r="804" spans="3:6" customFormat="1" ht="15" x14ac:dyDescent="0.25">
      <c r="C804" s="245"/>
      <c r="D804" s="245"/>
      <c r="E804" s="246"/>
      <c r="F804" s="247"/>
    </row>
    <row r="805" spans="3:6" customFormat="1" ht="15" x14ac:dyDescent="0.25">
      <c r="C805" s="245"/>
      <c r="D805" s="245"/>
      <c r="E805" s="246"/>
      <c r="F805" s="247"/>
    </row>
    <row r="806" spans="3:6" customFormat="1" ht="15" x14ac:dyDescent="0.25">
      <c r="C806" s="245"/>
      <c r="D806" s="245"/>
      <c r="E806" s="246"/>
      <c r="F806" s="247"/>
    </row>
    <row r="807" spans="3:6" customFormat="1" ht="15" x14ac:dyDescent="0.25">
      <c r="C807" s="245"/>
      <c r="D807" s="245"/>
      <c r="E807" s="246"/>
      <c r="F807" s="247"/>
    </row>
    <row r="808" spans="3:6" customFormat="1" ht="15" x14ac:dyDescent="0.25">
      <c r="C808" s="245"/>
      <c r="D808" s="245"/>
      <c r="E808" s="246"/>
      <c r="F808" s="247"/>
    </row>
    <row r="809" spans="3:6" customFormat="1" ht="15" x14ac:dyDescent="0.25">
      <c r="C809" s="245"/>
      <c r="D809" s="245"/>
      <c r="E809" s="246"/>
      <c r="F809" s="247"/>
    </row>
    <row r="810" spans="3:6" customFormat="1" ht="15" x14ac:dyDescent="0.25">
      <c r="C810" s="245"/>
      <c r="D810" s="245"/>
      <c r="E810" s="246"/>
      <c r="F810" s="247"/>
    </row>
    <row r="811" spans="3:6" customFormat="1" ht="15" x14ac:dyDescent="0.25">
      <c r="C811" s="245"/>
      <c r="D811" s="245"/>
      <c r="E811" s="246"/>
      <c r="F811" s="247"/>
    </row>
    <row r="812" spans="3:6" customFormat="1" ht="15" x14ac:dyDescent="0.25">
      <c r="C812" s="245"/>
      <c r="D812" s="245"/>
      <c r="E812" s="246"/>
      <c r="F812" s="247"/>
    </row>
    <row r="813" spans="3:6" customFormat="1" ht="15" x14ac:dyDescent="0.25">
      <c r="C813" s="245"/>
      <c r="D813" s="245"/>
      <c r="E813" s="246"/>
      <c r="F813" s="247"/>
    </row>
    <row r="814" spans="3:6" customFormat="1" ht="15" x14ac:dyDescent="0.25">
      <c r="C814" s="245"/>
      <c r="D814" s="245"/>
      <c r="E814" s="246"/>
      <c r="F814" s="247"/>
    </row>
    <row r="815" spans="3:6" customFormat="1" ht="15" x14ac:dyDescent="0.25">
      <c r="C815" s="245"/>
      <c r="D815" s="245"/>
      <c r="E815" s="246"/>
      <c r="F815" s="247"/>
    </row>
    <row r="816" spans="3:6" customFormat="1" ht="15" x14ac:dyDescent="0.25">
      <c r="C816" s="245"/>
      <c r="D816" s="245"/>
      <c r="E816" s="246"/>
      <c r="F816" s="247"/>
    </row>
    <row r="817" spans="3:6" customFormat="1" ht="15" x14ac:dyDescent="0.25">
      <c r="C817" s="245"/>
      <c r="D817" s="245"/>
      <c r="E817" s="246"/>
      <c r="F817" s="247"/>
    </row>
    <row r="818" spans="3:6" customFormat="1" ht="15" x14ac:dyDescent="0.25">
      <c r="C818" s="245"/>
      <c r="D818" s="245"/>
      <c r="E818" s="246"/>
      <c r="F818" s="247"/>
    </row>
    <row r="819" spans="3:6" customFormat="1" ht="15" x14ac:dyDescent="0.25">
      <c r="C819" s="245"/>
      <c r="D819" s="245"/>
      <c r="E819" s="246"/>
      <c r="F819" s="247"/>
    </row>
    <row r="820" spans="3:6" customFormat="1" ht="15" x14ac:dyDescent="0.25">
      <c r="C820" s="245"/>
      <c r="D820" s="245"/>
      <c r="E820" s="246"/>
      <c r="F820" s="247"/>
    </row>
    <row r="821" spans="3:6" customFormat="1" ht="15" x14ac:dyDescent="0.25">
      <c r="C821" s="245"/>
      <c r="D821" s="245"/>
      <c r="E821" s="246"/>
      <c r="F821" s="247"/>
    </row>
    <row r="822" spans="3:6" customFormat="1" ht="15" x14ac:dyDescent="0.25">
      <c r="C822" s="245"/>
      <c r="D822" s="245"/>
      <c r="E822" s="246"/>
      <c r="F822" s="247"/>
    </row>
    <row r="823" spans="3:6" customFormat="1" ht="15" x14ac:dyDescent="0.25">
      <c r="C823" s="245"/>
      <c r="D823" s="245"/>
      <c r="E823" s="246"/>
      <c r="F823" s="247"/>
    </row>
    <row r="824" spans="3:6" customFormat="1" ht="15" x14ac:dyDescent="0.25">
      <c r="C824" s="245"/>
      <c r="D824" s="245"/>
      <c r="E824" s="246"/>
      <c r="F824" s="247"/>
    </row>
    <row r="825" spans="3:6" customFormat="1" ht="15" x14ac:dyDescent="0.25">
      <c r="C825" s="245"/>
      <c r="D825" s="245"/>
      <c r="E825" s="246"/>
      <c r="F825" s="247"/>
    </row>
    <row r="826" spans="3:6" customFormat="1" ht="15" x14ac:dyDescent="0.25">
      <c r="C826" s="245"/>
      <c r="D826" s="245"/>
      <c r="E826" s="246"/>
      <c r="F826" s="247"/>
    </row>
    <row r="827" spans="3:6" customFormat="1" ht="15" x14ac:dyDescent="0.25">
      <c r="C827" s="245"/>
      <c r="D827" s="245"/>
      <c r="E827" s="246"/>
      <c r="F827" s="247"/>
    </row>
    <row r="828" spans="3:6" customFormat="1" ht="15" x14ac:dyDescent="0.25">
      <c r="C828" s="245"/>
      <c r="D828" s="245"/>
      <c r="E828" s="246"/>
      <c r="F828" s="247"/>
    </row>
    <row r="829" spans="3:6" customFormat="1" ht="15" x14ac:dyDescent="0.25">
      <c r="C829" s="245"/>
      <c r="D829" s="245"/>
      <c r="E829" s="246"/>
      <c r="F829" s="247"/>
    </row>
    <row r="830" spans="3:6" customFormat="1" ht="15" x14ac:dyDescent="0.25">
      <c r="C830" s="245"/>
      <c r="D830" s="245"/>
      <c r="E830" s="246"/>
      <c r="F830" s="247"/>
    </row>
    <row r="831" spans="3:6" customFormat="1" ht="15" x14ac:dyDescent="0.25">
      <c r="C831" s="245"/>
      <c r="D831" s="245"/>
      <c r="E831" s="246"/>
      <c r="F831" s="247"/>
    </row>
    <row r="832" spans="3:6" customFormat="1" ht="15" x14ac:dyDescent="0.25">
      <c r="C832" s="245"/>
      <c r="D832" s="245"/>
      <c r="E832" s="246"/>
      <c r="F832" s="247"/>
    </row>
    <row r="833" spans="3:6" customFormat="1" ht="15" x14ac:dyDescent="0.25">
      <c r="C833" s="245"/>
      <c r="D833" s="245"/>
      <c r="E833" s="246"/>
      <c r="F833" s="247"/>
    </row>
    <row r="834" spans="3:6" customFormat="1" ht="15" x14ac:dyDescent="0.25">
      <c r="C834" s="245"/>
      <c r="D834" s="245"/>
      <c r="E834" s="246"/>
      <c r="F834" s="247"/>
    </row>
    <row r="835" spans="3:6" customFormat="1" ht="15" x14ac:dyDescent="0.25">
      <c r="C835" s="245"/>
      <c r="D835" s="245"/>
      <c r="E835" s="246"/>
      <c r="F835" s="247"/>
    </row>
    <row r="836" spans="3:6" customFormat="1" ht="15" x14ac:dyDescent="0.25">
      <c r="C836" s="245"/>
      <c r="D836" s="245"/>
      <c r="E836" s="246"/>
      <c r="F836" s="247"/>
    </row>
    <row r="837" spans="3:6" customFormat="1" ht="15" x14ac:dyDescent="0.25">
      <c r="C837" s="245"/>
      <c r="D837" s="245"/>
      <c r="E837" s="246"/>
      <c r="F837" s="247"/>
    </row>
    <row r="838" spans="3:6" customFormat="1" ht="15" x14ac:dyDescent="0.25">
      <c r="C838" s="245"/>
      <c r="D838" s="245"/>
      <c r="E838" s="246"/>
      <c r="F838" s="247"/>
    </row>
    <row r="839" spans="3:6" customFormat="1" ht="15" x14ac:dyDescent="0.25">
      <c r="C839" s="245"/>
      <c r="D839" s="245"/>
      <c r="E839" s="246"/>
      <c r="F839" s="247"/>
    </row>
    <row r="840" spans="3:6" customFormat="1" ht="15" x14ac:dyDescent="0.25">
      <c r="C840" s="245"/>
      <c r="D840" s="245"/>
      <c r="E840" s="246"/>
      <c r="F840" s="247"/>
    </row>
    <row r="841" spans="3:6" customFormat="1" ht="15" x14ac:dyDescent="0.25">
      <c r="C841" s="245"/>
      <c r="D841" s="245"/>
      <c r="E841" s="246"/>
      <c r="F841" s="247"/>
    </row>
    <row r="842" spans="3:6" customFormat="1" ht="15" x14ac:dyDescent="0.25">
      <c r="C842" s="245"/>
      <c r="D842" s="245"/>
      <c r="E842" s="246"/>
      <c r="F842" s="247"/>
    </row>
    <row r="843" spans="3:6" customFormat="1" ht="15" x14ac:dyDescent="0.25">
      <c r="C843" s="245"/>
      <c r="D843" s="245"/>
      <c r="E843" s="246"/>
      <c r="F843" s="247"/>
    </row>
    <row r="844" spans="3:6" customFormat="1" ht="15" x14ac:dyDescent="0.25">
      <c r="C844" s="245"/>
      <c r="D844" s="245"/>
      <c r="E844" s="246"/>
      <c r="F844" s="247"/>
    </row>
    <row r="845" spans="3:6" customFormat="1" ht="15" x14ac:dyDescent="0.25">
      <c r="C845" s="245"/>
      <c r="D845" s="245"/>
      <c r="E845" s="246"/>
      <c r="F845" s="247"/>
    </row>
    <row r="846" spans="3:6" customFormat="1" ht="15" x14ac:dyDescent="0.25">
      <c r="C846" s="245"/>
      <c r="D846" s="245"/>
      <c r="E846" s="246"/>
      <c r="F846" s="247"/>
    </row>
    <row r="847" spans="3:6" customFormat="1" ht="15" x14ac:dyDescent="0.25">
      <c r="C847" s="245"/>
      <c r="D847" s="245"/>
      <c r="E847" s="246"/>
      <c r="F847" s="247"/>
    </row>
    <row r="848" spans="3:6" customFormat="1" ht="15" x14ac:dyDescent="0.25">
      <c r="C848" s="245"/>
      <c r="D848" s="245"/>
      <c r="E848" s="246"/>
      <c r="F848" s="247"/>
    </row>
    <row r="849" spans="3:6" customFormat="1" ht="15" x14ac:dyDescent="0.25">
      <c r="C849" s="245"/>
      <c r="D849" s="245"/>
      <c r="E849" s="246"/>
      <c r="F849" s="247"/>
    </row>
    <row r="850" spans="3:6" customFormat="1" ht="15" x14ac:dyDescent="0.25">
      <c r="C850" s="245"/>
      <c r="D850" s="245"/>
      <c r="E850" s="246"/>
      <c r="F850" s="247"/>
    </row>
    <row r="851" spans="3:6" customFormat="1" ht="15" x14ac:dyDescent="0.25">
      <c r="C851" s="245"/>
      <c r="D851" s="245"/>
      <c r="E851" s="246"/>
      <c r="F851" s="247"/>
    </row>
    <row r="852" spans="3:6" customFormat="1" ht="15" x14ac:dyDescent="0.25">
      <c r="C852" s="245"/>
      <c r="D852" s="245"/>
      <c r="E852" s="246"/>
      <c r="F852" s="247"/>
    </row>
    <row r="853" spans="3:6" customFormat="1" ht="15" x14ac:dyDescent="0.25">
      <c r="C853" s="245"/>
      <c r="D853" s="245"/>
      <c r="E853" s="246"/>
      <c r="F853" s="247"/>
    </row>
    <row r="854" spans="3:6" customFormat="1" ht="15" x14ac:dyDescent="0.25">
      <c r="C854" s="245"/>
      <c r="D854" s="245"/>
      <c r="E854" s="246"/>
      <c r="F854" s="247"/>
    </row>
    <row r="855" spans="3:6" customFormat="1" ht="15" x14ac:dyDescent="0.25">
      <c r="C855" s="245"/>
      <c r="D855" s="245"/>
      <c r="E855" s="246"/>
      <c r="F855" s="247"/>
    </row>
    <row r="856" spans="3:6" customFormat="1" ht="15" x14ac:dyDescent="0.25">
      <c r="C856" s="245"/>
      <c r="D856" s="245"/>
      <c r="E856" s="246"/>
      <c r="F856" s="247"/>
    </row>
    <row r="857" spans="3:6" customFormat="1" ht="15" x14ac:dyDescent="0.25">
      <c r="C857" s="245"/>
      <c r="D857" s="245"/>
      <c r="E857" s="246"/>
      <c r="F857" s="247"/>
    </row>
    <row r="858" spans="3:6" customFormat="1" ht="15" x14ac:dyDescent="0.25">
      <c r="C858" s="245"/>
      <c r="D858" s="245"/>
      <c r="E858" s="246"/>
      <c r="F858" s="247"/>
    </row>
    <row r="859" spans="3:6" customFormat="1" ht="15" x14ac:dyDescent="0.25">
      <c r="C859" s="245"/>
      <c r="D859" s="245"/>
      <c r="E859" s="246"/>
      <c r="F859" s="247"/>
    </row>
    <row r="860" spans="3:6" customFormat="1" ht="15" x14ac:dyDescent="0.25">
      <c r="C860" s="245"/>
      <c r="D860" s="245"/>
      <c r="E860" s="246"/>
      <c r="F860" s="247"/>
    </row>
    <row r="861" spans="3:6" customFormat="1" ht="15" x14ac:dyDescent="0.25">
      <c r="C861" s="245"/>
      <c r="D861" s="245"/>
      <c r="E861" s="246"/>
      <c r="F861" s="247"/>
    </row>
    <row r="862" spans="3:6" customFormat="1" ht="15" x14ac:dyDescent="0.25">
      <c r="C862" s="245"/>
      <c r="D862" s="245"/>
      <c r="E862" s="246"/>
      <c r="F862" s="247"/>
    </row>
    <row r="863" spans="3:6" customFormat="1" ht="15" x14ac:dyDescent="0.25">
      <c r="C863" s="245"/>
      <c r="D863" s="245"/>
      <c r="E863" s="246"/>
      <c r="F863" s="247"/>
    </row>
    <row r="864" spans="3:6" customFormat="1" ht="15" x14ac:dyDescent="0.25">
      <c r="C864" s="245"/>
      <c r="D864" s="245"/>
      <c r="E864" s="246"/>
      <c r="F864" s="247"/>
    </row>
    <row r="865" spans="3:6" customFormat="1" ht="15" x14ac:dyDescent="0.25">
      <c r="C865" s="245"/>
      <c r="D865" s="245"/>
      <c r="E865" s="246"/>
      <c r="F865" s="247"/>
    </row>
    <row r="866" spans="3:6" customFormat="1" ht="15" x14ac:dyDescent="0.25">
      <c r="C866" s="245"/>
      <c r="D866" s="245"/>
      <c r="E866" s="246"/>
      <c r="F866" s="247"/>
    </row>
    <row r="867" spans="3:6" customFormat="1" ht="15" x14ac:dyDescent="0.25">
      <c r="C867" s="245"/>
      <c r="D867" s="245"/>
      <c r="E867" s="246"/>
      <c r="F867" s="247"/>
    </row>
    <row r="868" spans="3:6" customFormat="1" ht="15" x14ac:dyDescent="0.25">
      <c r="C868" s="245"/>
      <c r="D868" s="245"/>
      <c r="E868" s="246"/>
      <c r="F868" s="247"/>
    </row>
    <row r="869" spans="3:6" customFormat="1" ht="15" x14ac:dyDescent="0.25">
      <c r="C869" s="245"/>
      <c r="D869" s="245"/>
      <c r="E869" s="246"/>
      <c r="F869" s="247"/>
    </row>
    <row r="870" spans="3:6" customFormat="1" ht="15" x14ac:dyDescent="0.25">
      <c r="C870" s="245"/>
      <c r="D870" s="245"/>
      <c r="E870" s="246"/>
      <c r="F870" s="247"/>
    </row>
    <row r="871" spans="3:6" customFormat="1" ht="15" x14ac:dyDescent="0.25">
      <c r="C871" s="245"/>
      <c r="D871" s="245"/>
      <c r="E871" s="246"/>
      <c r="F871" s="247"/>
    </row>
    <row r="872" spans="3:6" customFormat="1" ht="15" x14ac:dyDescent="0.25">
      <c r="C872" s="245"/>
      <c r="D872" s="245"/>
      <c r="E872" s="246"/>
      <c r="F872" s="247"/>
    </row>
    <row r="873" spans="3:6" customFormat="1" ht="15" x14ac:dyDescent="0.25">
      <c r="C873" s="245"/>
      <c r="D873" s="245"/>
      <c r="E873" s="246"/>
      <c r="F873" s="247"/>
    </row>
    <row r="874" spans="3:6" customFormat="1" ht="15" x14ac:dyDescent="0.25">
      <c r="C874" s="245"/>
      <c r="D874" s="245"/>
      <c r="E874" s="246"/>
      <c r="F874" s="247"/>
    </row>
    <row r="875" spans="3:6" customFormat="1" ht="15" x14ac:dyDescent="0.25">
      <c r="C875" s="245"/>
      <c r="D875" s="245"/>
      <c r="E875" s="246"/>
      <c r="F875" s="247"/>
    </row>
    <row r="876" spans="3:6" customFormat="1" ht="15" x14ac:dyDescent="0.25">
      <c r="C876" s="245"/>
      <c r="D876" s="245"/>
      <c r="E876" s="246"/>
      <c r="F876" s="247"/>
    </row>
    <row r="877" spans="3:6" customFormat="1" ht="15" x14ac:dyDescent="0.25">
      <c r="C877" s="245"/>
      <c r="D877" s="245"/>
      <c r="E877" s="246"/>
      <c r="F877" s="247"/>
    </row>
    <row r="878" spans="3:6" customFormat="1" ht="15" x14ac:dyDescent="0.25">
      <c r="C878" s="245"/>
      <c r="D878" s="245"/>
      <c r="E878" s="246"/>
      <c r="F878" s="247"/>
    </row>
    <row r="879" spans="3:6" customFormat="1" ht="15" x14ac:dyDescent="0.25">
      <c r="C879" s="245"/>
      <c r="D879" s="245"/>
      <c r="E879" s="246"/>
      <c r="F879" s="247"/>
    </row>
    <row r="880" spans="3:6" customFormat="1" ht="15" x14ac:dyDescent="0.25">
      <c r="C880" s="245"/>
      <c r="D880" s="245"/>
      <c r="E880" s="246"/>
      <c r="F880" s="247"/>
    </row>
    <row r="881" spans="3:6" customFormat="1" ht="15" x14ac:dyDescent="0.25">
      <c r="C881" s="245"/>
      <c r="D881" s="245"/>
      <c r="E881" s="246"/>
      <c r="F881" s="247"/>
    </row>
    <row r="882" spans="3:6" customFormat="1" ht="15" x14ac:dyDescent="0.25">
      <c r="C882" s="245"/>
      <c r="D882" s="245"/>
      <c r="E882" s="246"/>
      <c r="F882" s="247"/>
    </row>
    <row r="883" spans="3:6" customFormat="1" ht="15" x14ac:dyDescent="0.25">
      <c r="C883" s="245"/>
      <c r="D883" s="245"/>
      <c r="E883" s="246"/>
      <c r="F883" s="247"/>
    </row>
    <row r="884" spans="3:6" customFormat="1" ht="15" x14ac:dyDescent="0.25">
      <c r="C884" s="245"/>
      <c r="D884" s="245"/>
      <c r="E884" s="246"/>
      <c r="F884" s="247"/>
    </row>
    <row r="885" spans="3:6" customFormat="1" ht="15" x14ac:dyDescent="0.25">
      <c r="C885" s="245"/>
      <c r="D885" s="245"/>
      <c r="E885" s="246"/>
      <c r="F885" s="247"/>
    </row>
    <row r="886" spans="3:6" customFormat="1" ht="15" x14ac:dyDescent="0.25">
      <c r="C886" s="245"/>
      <c r="D886" s="245"/>
      <c r="E886" s="246"/>
      <c r="F886" s="247"/>
    </row>
    <row r="887" spans="3:6" customFormat="1" ht="15" x14ac:dyDescent="0.25">
      <c r="C887" s="245"/>
      <c r="D887" s="245"/>
      <c r="E887" s="246"/>
      <c r="F887" s="247"/>
    </row>
    <row r="888" spans="3:6" customFormat="1" ht="15" x14ac:dyDescent="0.25">
      <c r="C888" s="245"/>
      <c r="D888" s="245"/>
      <c r="E888" s="246"/>
      <c r="F888" s="247"/>
    </row>
    <row r="889" spans="3:6" customFormat="1" ht="15" x14ac:dyDescent="0.25">
      <c r="C889" s="245"/>
      <c r="D889" s="245"/>
      <c r="E889" s="246"/>
      <c r="F889" s="247"/>
    </row>
    <row r="890" spans="3:6" customFormat="1" ht="15" x14ac:dyDescent="0.25">
      <c r="C890" s="245"/>
      <c r="D890" s="245"/>
      <c r="E890" s="246"/>
      <c r="F890" s="247"/>
    </row>
    <row r="891" spans="3:6" customFormat="1" ht="15" x14ac:dyDescent="0.25">
      <c r="C891" s="245"/>
      <c r="D891" s="245"/>
      <c r="E891" s="246"/>
      <c r="F891" s="247"/>
    </row>
    <row r="892" spans="3:6" customFormat="1" ht="15" x14ac:dyDescent="0.25">
      <c r="C892" s="245"/>
      <c r="D892" s="245"/>
      <c r="E892" s="246"/>
      <c r="F892" s="247"/>
    </row>
    <row r="893" spans="3:6" customFormat="1" ht="15" x14ac:dyDescent="0.25">
      <c r="C893" s="245"/>
      <c r="D893" s="245"/>
      <c r="E893" s="246"/>
      <c r="F893" s="247"/>
    </row>
    <row r="894" spans="3:6" customFormat="1" ht="15" x14ac:dyDescent="0.25">
      <c r="C894" s="245"/>
      <c r="D894" s="245"/>
      <c r="E894" s="246"/>
      <c r="F894" s="247"/>
    </row>
    <row r="895" spans="3:6" customFormat="1" ht="15" x14ac:dyDescent="0.25">
      <c r="C895" s="245"/>
      <c r="D895" s="245"/>
      <c r="E895" s="246"/>
      <c r="F895" s="247"/>
    </row>
    <row r="896" spans="3:6" customFormat="1" ht="15" x14ac:dyDescent="0.25">
      <c r="C896" s="245"/>
      <c r="D896" s="245"/>
      <c r="E896" s="246"/>
      <c r="F896" s="247"/>
    </row>
    <row r="897" spans="3:6" customFormat="1" ht="15" x14ac:dyDescent="0.25">
      <c r="C897" s="245"/>
      <c r="D897" s="245"/>
      <c r="E897" s="246"/>
      <c r="F897" s="247"/>
    </row>
    <row r="898" spans="3:6" customFormat="1" ht="15" x14ac:dyDescent="0.25">
      <c r="C898" s="245"/>
      <c r="D898" s="245"/>
      <c r="E898" s="246"/>
      <c r="F898" s="247"/>
    </row>
    <row r="899" spans="3:6" customFormat="1" ht="15" x14ac:dyDescent="0.25">
      <c r="C899" s="245"/>
      <c r="D899" s="245"/>
      <c r="E899" s="246"/>
      <c r="F899" s="247"/>
    </row>
    <row r="900" spans="3:6" customFormat="1" ht="15" x14ac:dyDescent="0.25">
      <c r="C900" s="245"/>
      <c r="D900" s="245"/>
      <c r="E900" s="246"/>
      <c r="F900" s="247"/>
    </row>
    <row r="901" spans="3:6" customFormat="1" ht="15" x14ac:dyDescent="0.25">
      <c r="C901" s="245"/>
      <c r="D901" s="245"/>
      <c r="E901" s="246"/>
      <c r="F901" s="247"/>
    </row>
    <row r="902" spans="3:6" customFormat="1" ht="15" x14ac:dyDescent="0.25">
      <c r="C902" s="245"/>
      <c r="D902" s="245"/>
      <c r="E902" s="246"/>
      <c r="F902" s="247"/>
    </row>
    <row r="903" spans="3:6" customFormat="1" ht="15" x14ac:dyDescent="0.25">
      <c r="C903" s="245"/>
      <c r="D903" s="245"/>
      <c r="E903" s="246"/>
      <c r="F903" s="247"/>
    </row>
    <row r="904" spans="3:6" customFormat="1" ht="15" x14ac:dyDescent="0.25">
      <c r="C904" s="245"/>
      <c r="D904" s="245"/>
      <c r="E904" s="246"/>
      <c r="F904" s="247"/>
    </row>
    <row r="905" spans="3:6" customFormat="1" ht="15" x14ac:dyDescent="0.25">
      <c r="C905" s="245"/>
      <c r="D905" s="245"/>
      <c r="E905" s="246"/>
      <c r="F905" s="247"/>
    </row>
    <row r="906" spans="3:6" customFormat="1" ht="15" x14ac:dyDescent="0.25">
      <c r="C906" s="245"/>
      <c r="D906" s="245"/>
      <c r="E906" s="246"/>
      <c r="F906" s="247"/>
    </row>
    <row r="907" spans="3:6" customFormat="1" ht="15" x14ac:dyDescent="0.25">
      <c r="C907" s="245"/>
      <c r="D907" s="245"/>
      <c r="E907" s="246"/>
      <c r="F907" s="247"/>
    </row>
    <row r="908" spans="3:6" customFormat="1" ht="15" x14ac:dyDescent="0.25">
      <c r="C908" s="245"/>
      <c r="D908" s="245"/>
      <c r="E908" s="246"/>
      <c r="F908" s="247"/>
    </row>
    <row r="909" spans="3:6" customFormat="1" ht="15" x14ac:dyDescent="0.25">
      <c r="C909" s="245"/>
      <c r="D909" s="245"/>
      <c r="E909" s="246"/>
      <c r="F909" s="247"/>
    </row>
    <row r="910" spans="3:6" customFormat="1" ht="15" x14ac:dyDescent="0.25">
      <c r="C910" s="245"/>
      <c r="D910" s="245"/>
      <c r="E910" s="246"/>
      <c r="F910" s="247"/>
    </row>
    <row r="911" spans="3:6" customFormat="1" ht="15" x14ac:dyDescent="0.25">
      <c r="C911" s="245"/>
      <c r="D911" s="245"/>
      <c r="E911" s="246"/>
      <c r="F911" s="247"/>
    </row>
    <row r="912" spans="3:6" customFormat="1" ht="15" x14ac:dyDescent="0.25">
      <c r="C912" s="245"/>
      <c r="D912" s="245"/>
      <c r="E912" s="246"/>
      <c r="F912" s="247"/>
    </row>
    <row r="913" spans="3:6" customFormat="1" ht="15" x14ac:dyDescent="0.25">
      <c r="C913" s="245"/>
      <c r="D913" s="245"/>
      <c r="E913" s="246"/>
      <c r="F913" s="247"/>
    </row>
    <row r="914" spans="3:6" customFormat="1" ht="15" x14ac:dyDescent="0.25">
      <c r="C914" s="245"/>
      <c r="D914" s="245"/>
      <c r="E914" s="246"/>
      <c r="F914" s="247"/>
    </row>
    <row r="915" spans="3:6" customFormat="1" ht="15" x14ac:dyDescent="0.25">
      <c r="C915" s="245"/>
      <c r="D915" s="245"/>
      <c r="E915" s="246"/>
      <c r="F915" s="247"/>
    </row>
    <row r="916" spans="3:6" customFormat="1" ht="15" x14ac:dyDescent="0.25">
      <c r="C916" s="245"/>
      <c r="D916" s="245"/>
      <c r="E916" s="246"/>
      <c r="F916" s="247"/>
    </row>
    <row r="917" spans="3:6" customFormat="1" ht="15" x14ac:dyDescent="0.25">
      <c r="C917" s="245"/>
      <c r="D917" s="245"/>
      <c r="E917" s="246"/>
      <c r="F917" s="247"/>
    </row>
    <row r="918" spans="3:6" customFormat="1" ht="15" x14ac:dyDescent="0.25">
      <c r="C918" s="245"/>
      <c r="D918" s="245"/>
      <c r="E918" s="246"/>
      <c r="F918" s="247"/>
    </row>
    <row r="919" spans="3:6" customFormat="1" ht="15" x14ac:dyDescent="0.25">
      <c r="C919" s="245"/>
      <c r="D919" s="245"/>
      <c r="E919" s="246"/>
      <c r="F919" s="247"/>
    </row>
    <row r="920" spans="3:6" customFormat="1" ht="15" x14ac:dyDescent="0.25">
      <c r="C920" s="245"/>
      <c r="D920" s="245"/>
      <c r="E920" s="246"/>
      <c r="F920" s="247"/>
    </row>
    <row r="921" spans="3:6" customFormat="1" ht="15" x14ac:dyDescent="0.25">
      <c r="C921" s="245"/>
      <c r="D921" s="245"/>
      <c r="E921" s="246"/>
      <c r="F921" s="247"/>
    </row>
    <row r="922" spans="3:6" customFormat="1" ht="15" x14ac:dyDescent="0.25">
      <c r="C922" s="245"/>
      <c r="D922" s="245"/>
      <c r="E922" s="246"/>
      <c r="F922" s="247"/>
    </row>
    <row r="923" spans="3:6" customFormat="1" ht="15" x14ac:dyDescent="0.25">
      <c r="C923" s="245"/>
      <c r="D923" s="245"/>
      <c r="E923" s="246"/>
      <c r="F923" s="247"/>
    </row>
    <row r="924" spans="3:6" customFormat="1" ht="15" x14ac:dyDescent="0.25">
      <c r="C924" s="245"/>
      <c r="D924" s="245"/>
      <c r="E924" s="246"/>
      <c r="F924" s="247"/>
    </row>
    <row r="925" spans="3:6" customFormat="1" ht="15" x14ac:dyDescent="0.25">
      <c r="C925" s="245"/>
      <c r="D925" s="245"/>
      <c r="E925" s="246"/>
      <c r="F925" s="247"/>
    </row>
    <row r="926" spans="3:6" customFormat="1" ht="15" x14ac:dyDescent="0.25">
      <c r="C926" s="245"/>
      <c r="D926" s="245"/>
      <c r="E926" s="246"/>
      <c r="F926" s="247"/>
    </row>
    <row r="927" spans="3:6" customFormat="1" ht="15" x14ac:dyDescent="0.25">
      <c r="C927" s="245"/>
      <c r="D927" s="245"/>
      <c r="E927" s="246"/>
      <c r="F927" s="247"/>
    </row>
    <row r="928" spans="3:6" customFormat="1" ht="15" x14ac:dyDescent="0.25">
      <c r="C928" s="245"/>
      <c r="D928" s="245"/>
      <c r="E928" s="246"/>
      <c r="F928" s="247"/>
    </row>
    <row r="929" spans="3:6" customFormat="1" ht="15" x14ac:dyDescent="0.25">
      <c r="C929" s="245"/>
      <c r="D929" s="245"/>
      <c r="E929" s="246"/>
      <c r="F929" s="247"/>
    </row>
    <row r="930" spans="3:6" customFormat="1" ht="15" x14ac:dyDescent="0.25">
      <c r="C930" s="245"/>
      <c r="D930" s="245"/>
      <c r="E930" s="246"/>
      <c r="F930" s="247"/>
    </row>
    <row r="931" spans="3:6" customFormat="1" ht="15" x14ac:dyDescent="0.25">
      <c r="C931" s="245"/>
      <c r="D931" s="245"/>
      <c r="E931" s="246"/>
      <c r="F931" s="247"/>
    </row>
    <row r="932" spans="3:6" customFormat="1" ht="15" x14ac:dyDescent="0.25">
      <c r="C932" s="245"/>
      <c r="D932" s="245"/>
      <c r="E932" s="246"/>
      <c r="F932" s="247"/>
    </row>
    <row r="933" spans="3:6" customFormat="1" ht="15" x14ac:dyDescent="0.25">
      <c r="C933" s="245"/>
      <c r="D933" s="245"/>
      <c r="E933" s="246"/>
      <c r="F933" s="247"/>
    </row>
    <row r="934" spans="3:6" customFormat="1" ht="15" x14ac:dyDescent="0.25">
      <c r="C934" s="245"/>
      <c r="D934" s="245"/>
      <c r="E934" s="246"/>
      <c r="F934" s="247"/>
    </row>
    <row r="935" spans="3:6" customFormat="1" ht="15" x14ac:dyDescent="0.25">
      <c r="C935" s="245"/>
      <c r="D935" s="245"/>
      <c r="E935" s="246"/>
      <c r="F935" s="247"/>
    </row>
    <row r="936" spans="3:6" customFormat="1" ht="15" x14ac:dyDescent="0.25">
      <c r="C936" s="245"/>
      <c r="D936" s="245"/>
      <c r="E936" s="246"/>
      <c r="F936" s="247"/>
    </row>
    <row r="937" spans="3:6" customFormat="1" ht="15" x14ac:dyDescent="0.25">
      <c r="C937" s="245"/>
      <c r="D937" s="245"/>
      <c r="E937" s="246"/>
      <c r="F937" s="247"/>
    </row>
    <row r="938" spans="3:6" customFormat="1" ht="15" x14ac:dyDescent="0.25">
      <c r="C938" s="245"/>
      <c r="D938" s="245"/>
      <c r="E938" s="246"/>
      <c r="F938" s="247"/>
    </row>
    <row r="939" spans="3:6" customFormat="1" ht="15" x14ac:dyDescent="0.25">
      <c r="C939" s="245"/>
      <c r="D939" s="245"/>
      <c r="E939" s="246"/>
      <c r="F939" s="247"/>
    </row>
    <row r="940" spans="3:6" customFormat="1" ht="15" x14ac:dyDescent="0.25">
      <c r="C940" s="245"/>
      <c r="D940" s="245"/>
      <c r="E940" s="246"/>
      <c r="F940" s="247"/>
    </row>
    <row r="941" spans="3:6" customFormat="1" ht="15" x14ac:dyDescent="0.25">
      <c r="C941" s="245"/>
      <c r="D941" s="245"/>
      <c r="E941" s="246"/>
      <c r="F941" s="247"/>
    </row>
    <row r="942" spans="3:6" customFormat="1" ht="15" x14ac:dyDescent="0.25">
      <c r="C942" s="245"/>
      <c r="D942" s="245"/>
      <c r="E942" s="246"/>
      <c r="F942" s="247"/>
    </row>
    <row r="943" spans="3:6" customFormat="1" ht="15" x14ac:dyDescent="0.25">
      <c r="C943" s="245"/>
      <c r="D943" s="245"/>
      <c r="E943" s="246"/>
      <c r="F943" s="247"/>
    </row>
    <row r="944" spans="3:6" customFormat="1" ht="15" x14ac:dyDescent="0.25">
      <c r="C944" s="245"/>
      <c r="D944" s="245"/>
      <c r="E944" s="246"/>
      <c r="F944" s="247"/>
    </row>
    <row r="945" spans="3:6" customFormat="1" ht="15" x14ac:dyDescent="0.25">
      <c r="C945" s="245"/>
      <c r="D945" s="245"/>
      <c r="E945" s="246"/>
      <c r="F945" s="247"/>
    </row>
    <row r="946" spans="3:6" customFormat="1" ht="15" x14ac:dyDescent="0.25">
      <c r="C946" s="245"/>
      <c r="D946" s="245"/>
      <c r="E946" s="246"/>
      <c r="F946" s="247"/>
    </row>
    <row r="947" spans="3:6" customFormat="1" ht="15" x14ac:dyDescent="0.25">
      <c r="C947" s="245"/>
      <c r="D947" s="245"/>
      <c r="E947" s="246"/>
      <c r="F947" s="247"/>
    </row>
    <row r="948" spans="3:6" customFormat="1" ht="15" x14ac:dyDescent="0.25">
      <c r="C948" s="245"/>
      <c r="D948" s="245"/>
      <c r="E948" s="246"/>
      <c r="F948" s="247"/>
    </row>
    <row r="949" spans="3:6" customFormat="1" ht="15" x14ac:dyDescent="0.25">
      <c r="C949" s="245"/>
      <c r="D949" s="245"/>
      <c r="E949" s="246"/>
      <c r="F949" s="247"/>
    </row>
    <row r="950" spans="3:6" customFormat="1" ht="15" x14ac:dyDescent="0.25">
      <c r="C950" s="245"/>
      <c r="D950" s="245"/>
      <c r="E950" s="246"/>
      <c r="F950" s="247"/>
    </row>
    <row r="951" spans="3:6" customFormat="1" ht="15" x14ac:dyDescent="0.25">
      <c r="C951" s="245"/>
      <c r="D951" s="245"/>
      <c r="E951" s="246"/>
      <c r="F951" s="247"/>
    </row>
    <row r="952" spans="3:6" customFormat="1" ht="15" x14ac:dyDescent="0.25">
      <c r="C952" s="245"/>
      <c r="D952" s="245"/>
      <c r="E952" s="246"/>
      <c r="F952" s="247"/>
    </row>
    <row r="953" spans="3:6" customFormat="1" ht="15" x14ac:dyDescent="0.25">
      <c r="C953" s="245"/>
      <c r="D953" s="245"/>
      <c r="E953" s="246"/>
      <c r="F953" s="247"/>
    </row>
    <row r="954" spans="3:6" customFormat="1" ht="15" x14ac:dyDescent="0.25">
      <c r="C954" s="245"/>
      <c r="D954" s="245"/>
      <c r="E954" s="246"/>
      <c r="F954" s="247"/>
    </row>
    <row r="955" spans="3:6" customFormat="1" ht="15" x14ac:dyDescent="0.25">
      <c r="C955" s="245"/>
      <c r="D955" s="245"/>
      <c r="E955" s="246"/>
      <c r="F955" s="247"/>
    </row>
    <row r="956" spans="3:6" customFormat="1" ht="15" x14ac:dyDescent="0.25">
      <c r="C956" s="245"/>
      <c r="D956" s="245"/>
      <c r="E956" s="246"/>
      <c r="F956" s="247"/>
    </row>
    <row r="957" spans="3:6" customFormat="1" ht="15" x14ac:dyDescent="0.25">
      <c r="C957" s="245"/>
      <c r="D957" s="245"/>
      <c r="E957" s="246"/>
      <c r="F957" s="247"/>
    </row>
    <row r="958" spans="3:6" customFormat="1" ht="15" x14ac:dyDescent="0.25">
      <c r="C958" s="245"/>
      <c r="D958" s="245"/>
      <c r="E958" s="246"/>
      <c r="F958" s="247"/>
    </row>
    <row r="959" spans="3:6" customFormat="1" ht="15" x14ac:dyDescent="0.25">
      <c r="C959" s="245"/>
      <c r="D959" s="245"/>
      <c r="E959" s="246"/>
      <c r="F959" s="247"/>
    </row>
    <row r="960" spans="3:6" customFormat="1" ht="15" x14ac:dyDescent="0.25">
      <c r="C960" s="245"/>
      <c r="D960" s="245"/>
      <c r="E960" s="246"/>
      <c r="F960" s="247"/>
    </row>
    <row r="961" spans="3:6" customFormat="1" ht="15" x14ac:dyDescent="0.25">
      <c r="C961" s="245"/>
      <c r="D961" s="245"/>
      <c r="E961" s="246"/>
      <c r="F961" s="247"/>
    </row>
    <row r="962" spans="3:6" customFormat="1" ht="15" x14ac:dyDescent="0.25">
      <c r="C962" s="245"/>
      <c r="D962" s="245"/>
      <c r="E962" s="246"/>
      <c r="F962" s="247"/>
    </row>
    <row r="963" spans="3:6" customFormat="1" ht="15" x14ac:dyDescent="0.25">
      <c r="C963" s="245"/>
      <c r="D963" s="245"/>
      <c r="E963" s="246"/>
      <c r="F963" s="247"/>
    </row>
    <row r="964" spans="3:6" customFormat="1" ht="15" x14ac:dyDescent="0.25">
      <c r="C964" s="245"/>
      <c r="D964" s="245"/>
      <c r="E964" s="246"/>
      <c r="F964" s="247"/>
    </row>
    <row r="965" spans="3:6" customFormat="1" ht="15" x14ac:dyDescent="0.25">
      <c r="C965" s="245"/>
      <c r="D965" s="245"/>
      <c r="E965" s="246"/>
      <c r="F965" s="247"/>
    </row>
    <row r="966" spans="3:6" customFormat="1" ht="15" x14ac:dyDescent="0.25">
      <c r="C966" s="245"/>
      <c r="D966" s="245"/>
      <c r="E966" s="246"/>
      <c r="F966" s="247"/>
    </row>
    <row r="967" spans="3:6" customFormat="1" ht="15" x14ac:dyDescent="0.25">
      <c r="C967" s="245"/>
      <c r="D967" s="245"/>
      <c r="E967" s="246"/>
      <c r="F967" s="247"/>
    </row>
    <row r="968" spans="3:6" customFormat="1" ht="15" x14ac:dyDescent="0.25">
      <c r="C968" s="245"/>
      <c r="D968" s="245"/>
      <c r="E968" s="246"/>
      <c r="F968" s="247"/>
    </row>
    <row r="969" spans="3:6" customFormat="1" ht="15" x14ac:dyDescent="0.25">
      <c r="C969" s="245"/>
      <c r="D969" s="245"/>
      <c r="E969" s="246"/>
      <c r="F969" s="247"/>
    </row>
    <row r="970" spans="3:6" customFormat="1" ht="15" x14ac:dyDescent="0.25">
      <c r="C970" s="245"/>
      <c r="D970" s="245"/>
      <c r="E970" s="246"/>
      <c r="F970" s="247"/>
    </row>
    <row r="971" spans="3:6" customFormat="1" ht="15" x14ac:dyDescent="0.25">
      <c r="C971" s="245"/>
      <c r="D971" s="245"/>
      <c r="E971" s="246"/>
      <c r="F971" s="247"/>
    </row>
    <row r="972" spans="3:6" customFormat="1" ht="15" x14ac:dyDescent="0.25">
      <c r="C972" s="245"/>
      <c r="D972" s="245"/>
      <c r="E972" s="246"/>
      <c r="F972" s="247"/>
    </row>
    <row r="973" spans="3:6" customFormat="1" ht="15" x14ac:dyDescent="0.25">
      <c r="C973" s="245"/>
      <c r="D973" s="245"/>
      <c r="E973" s="246"/>
      <c r="F973" s="247"/>
    </row>
    <row r="974" spans="3:6" customFormat="1" ht="15" x14ac:dyDescent="0.25">
      <c r="C974" s="245"/>
      <c r="D974" s="245"/>
      <c r="E974" s="246"/>
      <c r="F974" s="247"/>
    </row>
    <row r="975" spans="3:6" customFormat="1" ht="15" x14ac:dyDescent="0.25">
      <c r="C975" s="245"/>
      <c r="D975" s="245"/>
      <c r="E975" s="246"/>
      <c r="F975" s="247"/>
    </row>
    <row r="976" spans="3:6" customFormat="1" ht="15" x14ac:dyDescent="0.25">
      <c r="C976" s="245"/>
      <c r="D976" s="245"/>
      <c r="E976" s="246"/>
      <c r="F976" s="247"/>
    </row>
    <row r="977" spans="3:6" customFormat="1" ht="15" x14ac:dyDescent="0.25">
      <c r="C977" s="245"/>
      <c r="D977" s="245"/>
      <c r="E977" s="246"/>
      <c r="F977" s="247"/>
    </row>
    <row r="978" spans="3:6" customFormat="1" ht="15" x14ac:dyDescent="0.25">
      <c r="C978" s="245"/>
      <c r="D978" s="245"/>
      <c r="E978" s="246"/>
      <c r="F978" s="247"/>
    </row>
    <row r="979" spans="3:6" customFormat="1" ht="15" x14ac:dyDescent="0.25">
      <c r="C979" s="245"/>
      <c r="D979" s="245"/>
      <c r="E979" s="246"/>
      <c r="F979" s="247"/>
    </row>
    <row r="980" spans="3:6" customFormat="1" ht="15" x14ac:dyDescent="0.25">
      <c r="C980" s="245"/>
      <c r="D980" s="245"/>
      <c r="E980" s="246"/>
      <c r="F980" s="247"/>
    </row>
    <row r="981" spans="3:6" customFormat="1" ht="15" x14ac:dyDescent="0.25">
      <c r="C981" s="245"/>
      <c r="D981" s="245"/>
      <c r="E981" s="246"/>
      <c r="F981" s="247"/>
    </row>
    <row r="982" spans="3:6" customFormat="1" ht="15" x14ac:dyDescent="0.25">
      <c r="C982" s="245"/>
      <c r="D982" s="245"/>
      <c r="E982" s="246"/>
      <c r="F982" s="247"/>
    </row>
    <row r="983" spans="3:6" customFormat="1" ht="15" x14ac:dyDescent="0.25">
      <c r="C983" s="245"/>
      <c r="D983" s="245"/>
      <c r="E983" s="246"/>
      <c r="F983" s="247"/>
    </row>
    <row r="984" spans="3:6" customFormat="1" ht="15" x14ac:dyDescent="0.25">
      <c r="C984" s="245"/>
      <c r="D984" s="245"/>
      <c r="E984" s="246"/>
      <c r="F984" s="247"/>
    </row>
    <row r="985" spans="3:6" customFormat="1" ht="15" x14ac:dyDescent="0.25">
      <c r="C985" s="245"/>
      <c r="D985" s="245"/>
      <c r="E985" s="246"/>
      <c r="F985" s="247"/>
    </row>
    <row r="986" spans="3:6" customFormat="1" ht="15" x14ac:dyDescent="0.25">
      <c r="C986" s="245"/>
      <c r="D986" s="245"/>
      <c r="E986" s="246"/>
      <c r="F986" s="247"/>
    </row>
    <row r="987" spans="3:6" customFormat="1" ht="15" x14ac:dyDescent="0.25">
      <c r="C987" s="245"/>
      <c r="D987" s="245"/>
      <c r="E987" s="246"/>
      <c r="F987" s="247"/>
    </row>
    <row r="988" spans="3:6" customFormat="1" ht="15" x14ac:dyDescent="0.25">
      <c r="C988" s="245"/>
      <c r="D988" s="245"/>
      <c r="E988" s="246"/>
      <c r="F988" s="247"/>
    </row>
    <row r="989" spans="3:6" customFormat="1" ht="15" x14ac:dyDescent="0.25">
      <c r="C989" s="245"/>
      <c r="D989" s="245"/>
      <c r="E989" s="246"/>
      <c r="F989" s="247"/>
    </row>
    <row r="990" spans="3:6" customFormat="1" ht="15" x14ac:dyDescent="0.25">
      <c r="C990" s="245"/>
      <c r="D990" s="245"/>
      <c r="E990" s="246"/>
      <c r="F990" s="247"/>
    </row>
    <row r="991" spans="3:6" customFormat="1" ht="15" x14ac:dyDescent="0.25">
      <c r="C991" s="245"/>
      <c r="D991" s="245"/>
      <c r="E991" s="246"/>
      <c r="F991" s="247"/>
    </row>
    <row r="992" spans="3:6" customFormat="1" ht="15" x14ac:dyDescent="0.25">
      <c r="C992" s="245"/>
      <c r="D992" s="245"/>
      <c r="E992" s="246"/>
      <c r="F992" s="247"/>
    </row>
    <row r="993" spans="3:6" customFormat="1" ht="15" x14ac:dyDescent="0.25">
      <c r="C993" s="245"/>
      <c r="D993" s="245"/>
      <c r="E993" s="246"/>
      <c r="F993" s="247"/>
    </row>
    <row r="994" spans="3:6" customFormat="1" ht="15" x14ac:dyDescent="0.25">
      <c r="C994" s="245"/>
      <c r="D994" s="245"/>
      <c r="E994" s="246"/>
      <c r="F994" s="247"/>
    </row>
    <row r="995" spans="3:6" customFormat="1" ht="15" x14ac:dyDescent="0.25">
      <c r="C995" s="245"/>
      <c r="D995" s="245"/>
      <c r="E995" s="246"/>
      <c r="F995" s="247"/>
    </row>
    <row r="996" spans="3:6" customFormat="1" ht="15" x14ac:dyDescent="0.25">
      <c r="C996" s="245"/>
      <c r="D996" s="245"/>
      <c r="E996" s="246"/>
      <c r="F996" s="247"/>
    </row>
    <row r="997" spans="3:6" customFormat="1" ht="15" x14ac:dyDescent="0.25">
      <c r="C997" s="245"/>
      <c r="D997" s="245"/>
      <c r="E997" s="246"/>
      <c r="F997" s="247"/>
    </row>
    <row r="998" spans="3:6" customFormat="1" ht="15" x14ac:dyDescent="0.25">
      <c r="C998" s="245"/>
      <c r="D998" s="245"/>
      <c r="E998" s="246"/>
      <c r="F998" s="247"/>
    </row>
    <row r="999" spans="3:6" customFormat="1" ht="15" x14ac:dyDescent="0.25">
      <c r="C999" s="245"/>
      <c r="D999" s="245"/>
      <c r="E999" s="246"/>
      <c r="F999" s="247"/>
    </row>
    <row r="1000" spans="3:6" customFormat="1" ht="15" x14ac:dyDescent="0.25">
      <c r="C1000" s="245"/>
      <c r="D1000" s="245"/>
      <c r="E1000" s="246"/>
      <c r="F1000" s="247"/>
    </row>
    <row r="1001" spans="3:6" customFormat="1" ht="15" x14ac:dyDescent="0.25">
      <c r="C1001" s="245"/>
      <c r="D1001" s="245"/>
      <c r="E1001" s="246"/>
      <c r="F1001" s="247"/>
    </row>
    <row r="1002" spans="3:6" customFormat="1" ht="15" x14ac:dyDescent="0.25">
      <c r="C1002" s="245"/>
      <c r="D1002" s="245"/>
      <c r="E1002" s="246"/>
      <c r="F1002" s="247"/>
    </row>
    <row r="1003" spans="3:6" customFormat="1" ht="15" x14ac:dyDescent="0.25">
      <c r="C1003" s="245"/>
      <c r="D1003" s="245"/>
      <c r="E1003" s="246"/>
      <c r="F1003" s="247"/>
    </row>
    <row r="1004" spans="3:6" customFormat="1" ht="15" x14ac:dyDescent="0.25">
      <c r="C1004" s="245"/>
      <c r="D1004" s="245"/>
      <c r="E1004" s="246"/>
      <c r="F1004" s="247"/>
    </row>
    <row r="1005" spans="3:6" customFormat="1" ht="15" x14ac:dyDescent="0.25">
      <c r="C1005" s="245"/>
      <c r="D1005" s="245"/>
      <c r="E1005" s="246"/>
      <c r="F1005" s="247"/>
    </row>
    <row r="1006" spans="3:6" customFormat="1" ht="15" x14ac:dyDescent="0.25">
      <c r="C1006" s="245"/>
      <c r="D1006" s="245"/>
      <c r="E1006" s="246"/>
      <c r="F1006" s="247"/>
    </row>
    <row r="1007" spans="3:6" customFormat="1" ht="15" x14ac:dyDescent="0.25">
      <c r="C1007" s="245"/>
      <c r="D1007" s="245"/>
      <c r="E1007" s="246"/>
      <c r="F1007" s="247"/>
    </row>
    <row r="1008" spans="3:6" customFormat="1" ht="15" x14ac:dyDescent="0.25">
      <c r="C1008" s="245"/>
      <c r="D1008" s="245"/>
      <c r="E1008" s="246"/>
      <c r="F1008" s="247"/>
    </row>
    <row r="1009" spans="3:6" customFormat="1" ht="15" x14ac:dyDescent="0.25">
      <c r="C1009" s="245"/>
      <c r="D1009" s="245"/>
      <c r="E1009" s="246"/>
      <c r="F1009" s="247"/>
    </row>
    <row r="1010" spans="3:6" customFormat="1" ht="15" x14ac:dyDescent="0.25">
      <c r="C1010" s="245"/>
      <c r="D1010" s="245"/>
      <c r="E1010" s="246"/>
      <c r="F1010" s="247"/>
    </row>
    <row r="1011" spans="3:6" customFormat="1" ht="15" x14ac:dyDescent="0.25">
      <c r="C1011" s="245"/>
      <c r="D1011" s="245"/>
      <c r="E1011" s="246"/>
      <c r="F1011" s="247"/>
    </row>
    <row r="1012" spans="3:6" customFormat="1" ht="15" x14ac:dyDescent="0.25">
      <c r="C1012" s="245"/>
      <c r="D1012" s="245"/>
      <c r="E1012" s="246"/>
      <c r="F1012" s="247"/>
    </row>
    <row r="1013" spans="3:6" customFormat="1" ht="15" x14ac:dyDescent="0.25">
      <c r="C1013" s="245"/>
      <c r="D1013" s="245"/>
      <c r="E1013" s="246"/>
      <c r="F1013" s="247"/>
    </row>
    <row r="1014" spans="3:6" customFormat="1" ht="15" x14ac:dyDescent="0.25">
      <c r="C1014" s="245"/>
      <c r="D1014" s="245"/>
      <c r="E1014" s="246"/>
      <c r="F1014" s="247"/>
    </row>
    <row r="1015" spans="3:6" customFormat="1" ht="15" x14ac:dyDescent="0.25">
      <c r="C1015" s="245"/>
      <c r="D1015" s="245"/>
      <c r="E1015" s="246"/>
      <c r="F1015" s="247"/>
    </row>
    <row r="1016" spans="3:6" customFormat="1" ht="15" x14ac:dyDescent="0.25">
      <c r="C1016" s="245"/>
      <c r="D1016" s="245"/>
      <c r="E1016" s="246"/>
      <c r="F1016" s="247"/>
    </row>
    <row r="1017" spans="3:6" customFormat="1" ht="15" x14ac:dyDescent="0.25">
      <c r="C1017" s="245"/>
      <c r="D1017" s="245"/>
      <c r="E1017" s="246"/>
      <c r="F1017" s="247"/>
    </row>
    <row r="1018" spans="3:6" customFormat="1" ht="15" x14ac:dyDescent="0.25">
      <c r="C1018" s="245"/>
      <c r="D1018" s="245"/>
      <c r="E1018" s="246"/>
      <c r="F1018" s="247"/>
    </row>
    <row r="1019" spans="3:6" customFormat="1" ht="15" x14ac:dyDescent="0.25">
      <c r="C1019" s="245"/>
      <c r="D1019" s="245"/>
      <c r="E1019" s="246"/>
      <c r="F1019" s="247"/>
    </row>
    <row r="1020" spans="3:6" customFormat="1" ht="15" x14ac:dyDescent="0.25">
      <c r="C1020" s="245"/>
      <c r="D1020" s="245"/>
      <c r="E1020" s="246"/>
      <c r="F1020" s="247"/>
    </row>
    <row r="1021" spans="3:6" customFormat="1" ht="15" x14ac:dyDescent="0.25">
      <c r="C1021" s="245"/>
      <c r="D1021" s="245"/>
      <c r="E1021" s="246"/>
      <c r="F1021" s="247"/>
    </row>
    <row r="1022" spans="3:6" customFormat="1" ht="15" x14ac:dyDescent="0.25">
      <c r="C1022" s="245"/>
      <c r="D1022" s="245"/>
      <c r="E1022" s="246"/>
      <c r="F1022" s="247"/>
    </row>
    <row r="1023" spans="3:6" customFormat="1" ht="15" x14ac:dyDescent="0.25">
      <c r="C1023" s="245"/>
      <c r="D1023" s="245"/>
      <c r="E1023" s="246"/>
      <c r="F1023" s="247"/>
    </row>
    <row r="1024" spans="3:6" customFormat="1" ht="15" x14ac:dyDescent="0.25">
      <c r="C1024" s="245"/>
      <c r="D1024" s="245"/>
      <c r="E1024" s="246"/>
      <c r="F1024" s="247"/>
    </row>
    <row r="1025" spans="3:6" customFormat="1" ht="15" x14ac:dyDescent="0.25">
      <c r="C1025" s="245"/>
      <c r="D1025" s="245"/>
      <c r="E1025" s="246"/>
      <c r="F1025" s="247"/>
    </row>
    <row r="1026" spans="3:6" customFormat="1" ht="15" x14ac:dyDescent="0.25">
      <c r="C1026" s="245"/>
      <c r="D1026" s="245"/>
      <c r="E1026" s="246"/>
      <c r="F1026" s="247"/>
    </row>
    <row r="1027" spans="3:6" customFormat="1" ht="15" x14ac:dyDescent="0.25">
      <c r="C1027" s="245"/>
      <c r="D1027" s="245"/>
      <c r="E1027" s="246"/>
      <c r="F1027" s="247"/>
    </row>
    <row r="1028" spans="3:6" customFormat="1" ht="15" x14ac:dyDescent="0.25">
      <c r="C1028" s="245"/>
      <c r="D1028" s="245"/>
      <c r="E1028" s="246"/>
      <c r="F1028" s="247"/>
    </row>
    <row r="1029" spans="3:6" customFormat="1" ht="15" x14ac:dyDescent="0.25">
      <c r="C1029" s="245"/>
      <c r="D1029" s="245"/>
      <c r="E1029" s="246"/>
      <c r="F1029" s="247"/>
    </row>
    <row r="1030" spans="3:6" customFormat="1" ht="15" x14ac:dyDescent="0.25">
      <c r="C1030" s="245"/>
      <c r="D1030" s="245"/>
      <c r="E1030" s="246"/>
      <c r="F1030" s="247"/>
    </row>
    <row r="1031" spans="3:6" customFormat="1" ht="15" x14ac:dyDescent="0.25">
      <c r="C1031" s="245"/>
      <c r="D1031" s="245"/>
      <c r="E1031" s="246"/>
      <c r="F1031" s="247"/>
    </row>
    <row r="1032" spans="3:6" customFormat="1" ht="15" x14ac:dyDescent="0.25">
      <c r="C1032" s="245"/>
      <c r="D1032" s="245"/>
      <c r="E1032" s="246"/>
      <c r="F1032" s="247"/>
    </row>
    <row r="1033" spans="3:6" customFormat="1" ht="15" x14ac:dyDescent="0.25">
      <c r="C1033" s="245"/>
      <c r="D1033" s="245"/>
      <c r="E1033" s="246"/>
      <c r="F1033" s="247"/>
    </row>
    <row r="1034" spans="3:6" customFormat="1" ht="15" x14ac:dyDescent="0.25">
      <c r="C1034" s="245"/>
      <c r="D1034" s="245"/>
      <c r="E1034" s="246"/>
      <c r="F1034" s="247"/>
    </row>
    <row r="1035" spans="3:6" customFormat="1" ht="15" x14ac:dyDescent="0.25">
      <c r="C1035" s="245"/>
      <c r="D1035" s="245"/>
      <c r="E1035" s="246"/>
      <c r="F1035" s="247"/>
    </row>
    <row r="1036" spans="3:6" customFormat="1" ht="15" x14ac:dyDescent="0.25">
      <c r="C1036" s="245"/>
      <c r="D1036" s="245"/>
      <c r="E1036" s="246"/>
      <c r="F1036" s="247"/>
    </row>
    <row r="1037" spans="3:6" customFormat="1" ht="15" x14ac:dyDescent="0.25">
      <c r="C1037" s="245"/>
      <c r="D1037" s="245"/>
      <c r="E1037" s="246"/>
      <c r="F1037" s="247"/>
    </row>
    <row r="1038" spans="3:6" customFormat="1" ht="15" x14ac:dyDescent="0.25">
      <c r="C1038" s="245"/>
      <c r="D1038" s="245"/>
      <c r="E1038" s="246"/>
      <c r="F1038" s="247"/>
    </row>
    <row r="1039" spans="3:6" customFormat="1" ht="15" x14ac:dyDescent="0.25">
      <c r="C1039" s="245"/>
      <c r="D1039" s="245"/>
      <c r="E1039" s="246"/>
      <c r="F1039" s="247"/>
    </row>
    <row r="1040" spans="3:6" customFormat="1" ht="15" x14ac:dyDescent="0.25">
      <c r="C1040" s="245"/>
      <c r="D1040" s="245"/>
      <c r="E1040" s="246"/>
      <c r="F1040" s="247"/>
    </row>
    <row r="1041" spans="3:6" customFormat="1" ht="15" x14ac:dyDescent="0.25">
      <c r="C1041" s="245"/>
      <c r="D1041" s="245"/>
      <c r="E1041" s="246"/>
      <c r="F1041" s="247"/>
    </row>
    <row r="1042" spans="3:6" customFormat="1" ht="15" x14ac:dyDescent="0.25">
      <c r="C1042" s="245"/>
      <c r="D1042" s="245"/>
      <c r="E1042" s="246"/>
      <c r="F1042" s="247"/>
    </row>
    <row r="1043" spans="3:6" customFormat="1" ht="15" x14ac:dyDescent="0.25">
      <c r="C1043" s="245"/>
      <c r="D1043" s="245"/>
      <c r="E1043" s="246"/>
      <c r="F1043" s="247"/>
    </row>
    <row r="1044" spans="3:6" customFormat="1" ht="15" x14ac:dyDescent="0.25">
      <c r="C1044" s="245"/>
      <c r="D1044" s="245"/>
      <c r="E1044" s="246"/>
      <c r="F1044" s="247"/>
    </row>
    <row r="1045" spans="3:6" customFormat="1" ht="15" x14ac:dyDescent="0.25">
      <c r="C1045" s="245"/>
      <c r="D1045" s="245"/>
      <c r="E1045" s="246"/>
      <c r="F1045" s="247"/>
    </row>
    <row r="1046" spans="3:6" customFormat="1" ht="15" x14ac:dyDescent="0.25">
      <c r="C1046" s="245"/>
      <c r="D1046" s="245"/>
      <c r="E1046" s="246"/>
      <c r="F1046" s="247"/>
    </row>
    <row r="1047" spans="3:6" customFormat="1" ht="15" x14ac:dyDescent="0.25">
      <c r="C1047" s="245"/>
      <c r="D1047" s="245"/>
      <c r="E1047" s="246"/>
      <c r="F1047" s="247"/>
    </row>
    <row r="1048" spans="3:6" customFormat="1" ht="15" x14ac:dyDescent="0.25">
      <c r="C1048" s="245"/>
      <c r="D1048" s="245"/>
      <c r="E1048" s="246"/>
      <c r="F1048" s="247"/>
    </row>
    <row r="1049" spans="3:6" customFormat="1" ht="15" x14ac:dyDescent="0.25">
      <c r="C1049" s="245"/>
      <c r="D1049" s="245"/>
      <c r="E1049" s="246"/>
      <c r="F1049" s="247"/>
    </row>
    <row r="1050" spans="3:6" customFormat="1" ht="15" x14ac:dyDescent="0.25">
      <c r="C1050" s="245"/>
      <c r="D1050" s="245"/>
      <c r="E1050" s="246"/>
      <c r="F1050" s="247"/>
    </row>
    <row r="1051" spans="3:6" customFormat="1" ht="15" x14ac:dyDescent="0.25">
      <c r="C1051" s="245"/>
      <c r="D1051" s="245"/>
      <c r="E1051" s="246"/>
      <c r="F1051" s="247"/>
    </row>
    <row r="1052" spans="3:6" customFormat="1" ht="15" x14ac:dyDescent="0.25">
      <c r="C1052" s="245"/>
      <c r="D1052" s="245"/>
      <c r="E1052" s="246"/>
      <c r="F1052" s="247"/>
    </row>
    <row r="1053" spans="3:6" customFormat="1" ht="15" x14ac:dyDescent="0.25">
      <c r="C1053" s="245"/>
      <c r="D1053" s="245"/>
      <c r="E1053" s="246"/>
      <c r="F1053" s="247"/>
    </row>
    <row r="1054" spans="3:6" customFormat="1" ht="15" x14ac:dyDescent="0.25">
      <c r="C1054" s="245"/>
      <c r="D1054" s="245"/>
      <c r="E1054" s="246"/>
      <c r="F1054" s="247"/>
    </row>
    <row r="1055" spans="3:6" customFormat="1" ht="15" x14ac:dyDescent="0.25">
      <c r="C1055" s="245"/>
      <c r="D1055" s="245"/>
      <c r="E1055" s="246"/>
      <c r="F1055" s="247"/>
    </row>
    <row r="1056" spans="3:6" customFormat="1" ht="15" x14ac:dyDescent="0.25">
      <c r="C1056" s="245"/>
      <c r="D1056" s="245"/>
      <c r="E1056" s="246"/>
      <c r="F1056" s="247"/>
    </row>
    <row r="1057" spans="3:6" customFormat="1" ht="15" x14ac:dyDescent="0.25">
      <c r="C1057" s="245"/>
      <c r="D1057" s="245"/>
      <c r="E1057" s="246"/>
      <c r="F1057" s="247"/>
    </row>
    <row r="1058" spans="3:6" customFormat="1" ht="15" x14ac:dyDescent="0.25">
      <c r="C1058" s="245"/>
      <c r="D1058" s="245"/>
      <c r="E1058" s="246"/>
      <c r="F1058" s="247"/>
    </row>
    <row r="1059" spans="3:6" customFormat="1" ht="15" x14ac:dyDescent="0.25">
      <c r="C1059" s="245"/>
      <c r="D1059" s="245"/>
      <c r="E1059" s="246"/>
      <c r="F1059" s="247"/>
    </row>
    <row r="1060" spans="3:6" customFormat="1" ht="15" x14ac:dyDescent="0.25">
      <c r="C1060" s="245"/>
      <c r="D1060" s="245"/>
      <c r="E1060" s="246"/>
      <c r="F1060" s="247"/>
    </row>
    <row r="1061" spans="3:6" customFormat="1" ht="15" x14ac:dyDescent="0.25">
      <c r="C1061" s="245"/>
      <c r="D1061" s="245"/>
      <c r="E1061" s="246"/>
      <c r="F1061" s="247"/>
    </row>
    <row r="1062" spans="3:6" customFormat="1" ht="15" x14ac:dyDescent="0.25">
      <c r="C1062" s="245"/>
      <c r="D1062" s="245"/>
      <c r="E1062" s="246"/>
      <c r="F1062" s="247"/>
    </row>
    <row r="1063" spans="3:6" customFormat="1" ht="15" x14ac:dyDescent="0.25">
      <c r="C1063" s="245"/>
      <c r="D1063" s="245"/>
      <c r="E1063" s="246"/>
      <c r="F1063" s="247"/>
    </row>
    <row r="1064" spans="3:6" customFormat="1" ht="15" x14ac:dyDescent="0.25">
      <c r="C1064" s="245"/>
      <c r="D1064" s="245"/>
      <c r="E1064" s="246"/>
      <c r="F1064" s="247"/>
    </row>
    <row r="1065" spans="3:6" customFormat="1" ht="15" x14ac:dyDescent="0.25">
      <c r="C1065" s="245"/>
      <c r="D1065" s="245"/>
      <c r="E1065" s="246"/>
      <c r="F1065" s="247"/>
    </row>
    <row r="1066" spans="3:6" customFormat="1" ht="15" x14ac:dyDescent="0.25">
      <c r="C1066" s="245"/>
      <c r="D1066" s="245"/>
      <c r="E1066" s="246"/>
      <c r="F1066" s="247"/>
    </row>
    <row r="1067" spans="3:6" customFormat="1" ht="15" x14ac:dyDescent="0.25">
      <c r="C1067" s="245"/>
      <c r="D1067" s="245"/>
      <c r="E1067" s="246"/>
      <c r="F1067" s="247"/>
    </row>
    <row r="1068" spans="3:6" customFormat="1" ht="15" x14ac:dyDescent="0.25">
      <c r="C1068" s="245"/>
      <c r="D1068" s="245"/>
      <c r="E1068" s="246"/>
      <c r="F1068" s="247"/>
    </row>
    <row r="1069" spans="3:6" customFormat="1" ht="15" x14ac:dyDescent="0.25">
      <c r="C1069" s="245"/>
      <c r="D1069" s="245"/>
      <c r="E1069" s="246"/>
      <c r="F1069" s="247"/>
    </row>
    <row r="1070" spans="3:6" customFormat="1" ht="15" x14ac:dyDescent="0.25">
      <c r="C1070" s="245"/>
      <c r="D1070" s="245"/>
      <c r="E1070" s="246"/>
      <c r="F1070" s="247"/>
    </row>
    <row r="1071" spans="3:6" customFormat="1" ht="15" x14ac:dyDescent="0.25">
      <c r="C1071" s="245"/>
      <c r="D1071" s="245"/>
      <c r="E1071" s="246"/>
      <c r="F1071" s="247"/>
    </row>
    <row r="1072" spans="3:6" customFormat="1" ht="15" x14ac:dyDescent="0.25">
      <c r="C1072" s="245"/>
      <c r="D1072" s="245"/>
      <c r="E1072" s="246"/>
      <c r="F1072" s="247"/>
    </row>
    <row r="1073" spans="3:6" customFormat="1" ht="15" x14ac:dyDescent="0.25">
      <c r="C1073" s="245"/>
      <c r="D1073" s="245"/>
      <c r="E1073" s="246"/>
      <c r="F1073" s="247"/>
    </row>
    <row r="1074" spans="3:6" customFormat="1" ht="15" x14ac:dyDescent="0.25">
      <c r="C1074" s="245"/>
      <c r="D1074" s="245"/>
      <c r="E1074" s="246"/>
      <c r="F1074" s="247"/>
    </row>
    <row r="1075" spans="3:6" customFormat="1" ht="15" x14ac:dyDescent="0.25">
      <c r="C1075" s="245"/>
      <c r="D1075" s="245"/>
      <c r="E1075" s="246"/>
      <c r="F1075" s="247"/>
    </row>
    <row r="1076" spans="3:6" customFormat="1" ht="15" x14ac:dyDescent="0.25">
      <c r="C1076" s="245"/>
      <c r="D1076" s="245"/>
      <c r="E1076" s="246"/>
      <c r="F1076" s="247"/>
    </row>
    <row r="1077" spans="3:6" customFormat="1" ht="15" x14ac:dyDescent="0.25">
      <c r="C1077" s="245"/>
      <c r="D1077" s="245"/>
      <c r="E1077" s="246"/>
      <c r="F1077" s="247"/>
    </row>
    <row r="1078" spans="3:6" customFormat="1" ht="15" x14ac:dyDescent="0.25">
      <c r="C1078" s="245"/>
      <c r="D1078" s="245"/>
      <c r="E1078" s="246"/>
      <c r="F1078" s="247"/>
    </row>
    <row r="1079" spans="3:6" customFormat="1" ht="15" x14ac:dyDescent="0.25">
      <c r="C1079" s="245"/>
      <c r="D1079" s="245"/>
      <c r="E1079" s="246"/>
      <c r="F1079" s="247"/>
    </row>
    <row r="1080" spans="3:6" customFormat="1" ht="15" x14ac:dyDescent="0.25">
      <c r="C1080" s="245"/>
      <c r="D1080" s="245"/>
      <c r="E1080" s="246"/>
      <c r="F1080" s="247"/>
    </row>
    <row r="1081" spans="3:6" customFormat="1" ht="15" x14ac:dyDescent="0.25">
      <c r="C1081" s="245"/>
      <c r="D1081" s="245"/>
      <c r="E1081" s="246"/>
      <c r="F1081" s="247"/>
    </row>
    <row r="1082" spans="3:6" customFormat="1" ht="15" x14ac:dyDescent="0.25">
      <c r="C1082" s="245"/>
      <c r="D1082" s="245"/>
      <c r="E1082" s="246"/>
      <c r="F1082" s="247"/>
    </row>
    <row r="1083" spans="3:6" customFormat="1" ht="15" x14ac:dyDescent="0.25">
      <c r="C1083" s="245"/>
      <c r="D1083" s="245"/>
      <c r="E1083" s="246"/>
      <c r="F1083" s="247"/>
    </row>
    <row r="1084" spans="3:6" customFormat="1" ht="15" x14ac:dyDescent="0.25">
      <c r="C1084" s="245"/>
      <c r="D1084" s="245"/>
      <c r="E1084" s="246"/>
      <c r="F1084" s="247"/>
    </row>
    <row r="1085" spans="3:6" customFormat="1" ht="15" x14ac:dyDescent="0.25">
      <c r="C1085" s="245"/>
      <c r="D1085" s="245"/>
      <c r="E1085" s="246"/>
      <c r="F1085" s="247"/>
    </row>
    <row r="1086" spans="3:6" customFormat="1" ht="15" x14ac:dyDescent="0.25">
      <c r="C1086" s="245"/>
      <c r="D1086" s="245"/>
      <c r="E1086" s="246"/>
      <c r="F1086" s="247"/>
    </row>
    <row r="1087" spans="3:6" customFormat="1" ht="15" x14ac:dyDescent="0.25">
      <c r="C1087" s="245"/>
      <c r="D1087" s="245"/>
      <c r="E1087" s="246"/>
      <c r="F1087" s="247"/>
    </row>
    <row r="1088" spans="3:6" customFormat="1" ht="15" x14ac:dyDescent="0.25">
      <c r="C1088" s="245"/>
      <c r="D1088" s="245"/>
      <c r="E1088" s="246"/>
      <c r="F1088" s="247"/>
    </row>
    <row r="1089" spans="3:6" customFormat="1" ht="15" x14ac:dyDescent="0.25">
      <c r="C1089" s="245"/>
      <c r="D1089" s="245"/>
      <c r="E1089" s="246"/>
      <c r="F1089" s="247"/>
    </row>
    <row r="1090" spans="3:6" customFormat="1" ht="15" x14ac:dyDescent="0.25">
      <c r="C1090" s="245"/>
      <c r="D1090" s="245"/>
      <c r="E1090" s="246"/>
      <c r="F1090" s="247"/>
    </row>
    <row r="1091" spans="3:6" customFormat="1" ht="15" x14ac:dyDescent="0.25">
      <c r="C1091" s="245"/>
      <c r="D1091" s="245"/>
      <c r="E1091" s="246"/>
      <c r="F1091" s="247"/>
    </row>
    <row r="1092" spans="3:6" customFormat="1" ht="15" x14ac:dyDescent="0.25">
      <c r="C1092" s="245"/>
      <c r="D1092" s="245"/>
      <c r="E1092" s="246"/>
      <c r="F1092" s="247"/>
    </row>
    <row r="1093" spans="3:6" customFormat="1" ht="15" x14ac:dyDescent="0.25">
      <c r="C1093" s="245"/>
      <c r="D1093" s="245"/>
      <c r="E1093" s="246"/>
      <c r="F1093" s="247"/>
    </row>
    <row r="1094" spans="3:6" customFormat="1" ht="15" x14ac:dyDescent="0.25">
      <c r="C1094" s="245"/>
      <c r="D1094" s="245"/>
      <c r="E1094" s="246"/>
      <c r="F1094" s="247"/>
    </row>
    <row r="1095" spans="3:6" customFormat="1" ht="15" x14ac:dyDescent="0.25">
      <c r="C1095" s="245"/>
      <c r="D1095" s="245"/>
      <c r="E1095" s="246"/>
      <c r="F1095" s="247"/>
    </row>
    <row r="1096" spans="3:6" customFormat="1" ht="15" x14ac:dyDescent="0.25">
      <c r="C1096" s="245"/>
      <c r="D1096" s="245"/>
      <c r="E1096" s="246"/>
      <c r="F1096" s="247"/>
    </row>
    <row r="1097" spans="3:6" customFormat="1" ht="15" x14ac:dyDescent="0.25">
      <c r="C1097" s="245"/>
      <c r="D1097" s="245"/>
      <c r="E1097" s="246"/>
      <c r="F1097" s="247"/>
    </row>
    <row r="1098" spans="3:6" customFormat="1" ht="15" x14ac:dyDescent="0.25">
      <c r="C1098" s="245"/>
      <c r="D1098" s="245"/>
      <c r="E1098" s="246"/>
      <c r="F1098" s="247"/>
    </row>
    <row r="1099" spans="3:6" customFormat="1" ht="15" x14ac:dyDescent="0.25">
      <c r="C1099" s="245"/>
      <c r="D1099" s="245"/>
      <c r="E1099" s="246"/>
      <c r="F1099" s="247"/>
    </row>
    <row r="1100" spans="3:6" customFormat="1" ht="15" x14ac:dyDescent="0.25">
      <c r="C1100" s="245"/>
      <c r="D1100" s="245"/>
      <c r="E1100" s="246"/>
      <c r="F1100" s="247"/>
    </row>
    <row r="1101" spans="3:6" customFormat="1" ht="15" x14ac:dyDescent="0.25">
      <c r="C1101" s="245"/>
      <c r="D1101" s="245"/>
      <c r="E1101" s="246"/>
      <c r="F1101" s="247"/>
    </row>
    <row r="1102" spans="3:6" customFormat="1" ht="15" x14ac:dyDescent="0.25">
      <c r="C1102" s="245"/>
      <c r="D1102" s="245"/>
      <c r="E1102" s="246"/>
      <c r="F1102" s="247"/>
    </row>
    <row r="1103" spans="3:6" customFormat="1" ht="15" x14ac:dyDescent="0.25">
      <c r="C1103" s="245"/>
      <c r="D1103" s="245"/>
      <c r="E1103" s="246"/>
      <c r="F1103" s="247"/>
    </row>
    <row r="1104" spans="3:6" customFormat="1" ht="15" x14ac:dyDescent="0.25">
      <c r="C1104" s="245"/>
      <c r="D1104" s="245"/>
      <c r="E1104" s="246"/>
      <c r="F1104" s="247"/>
    </row>
    <row r="1105" spans="3:6" customFormat="1" ht="15" x14ac:dyDescent="0.25">
      <c r="C1105" s="245"/>
      <c r="D1105" s="245"/>
      <c r="E1105" s="246"/>
      <c r="F1105" s="247"/>
    </row>
    <row r="1106" spans="3:6" customFormat="1" ht="15" x14ac:dyDescent="0.25">
      <c r="C1106" s="245"/>
      <c r="D1106" s="245"/>
      <c r="E1106" s="246"/>
      <c r="F1106" s="247"/>
    </row>
    <row r="1107" spans="3:6" customFormat="1" ht="15" x14ac:dyDescent="0.25">
      <c r="C1107" s="245"/>
      <c r="D1107" s="245"/>
      <c r="E1107" s="246"/>
      <c r="F1107" s="247"/>
    </row>
    <row r="1108" spans="3:6" customFormat="1" ht="15" x14ac:dyDescent="0.25">
      <c r="C1108" s="245"/>
      <c r="D1108" s="245"/>
      <c r="E1108" s="246"/>
      <c r="F1108" s="247"/>
    </row>
    <row r="1109" spans="3:6" customFormat="1" ht="15" x14ac:dyDescent="0.25">
      <c r="C1109" s="245"/>
      <c r="D1109" s="245"/>
      <c r="E1109" s="246"/>
      <c r="F1109" s="247"/>
    </row>
    <row r="1110" spans="3:6" customFormat="1" ht="15" x14ac:dyDescent="0.25">
      <c r="C1110" s="245"/>
      <c r="D1110" s="245"/>
      <c r="E1110" s="246"/>
      <c r="F1110" s="247"/>
    </row>
    <row r="1111" spans="3:6" customFormat="1" ht="15" x14ac:dyDescent="0.25">
      <c r="C1111" s="245"/>
      <c r="D1111" s="245"/>
      <c r="E1111" s="246"/>
      <c r="F1111" s="247"/>
    </row>
    <row r="1112" spans="3:6" customFormat="1" ht="15" x14ac:dyDescent="0.25">
      <c r="C1112" s="245"/>
      <c r="D1112" s="245"/>
      <c r="E1112" s="246"/>
      <c r="F1112" s="247"/>
    </row>
    <row r="1113" spans="3:6" customFormat="1" ht="15" x14ac:dyDescent="0.25">
      <c r="C1113" s="245"/>
      <c r="D1113" s="245"/>
      <c r="E1113" s="246"/>
      <c r="F1113" s="247"/>
    </row>
    <row r="1114" spans="3:6" customFormat="1" ht="15" x14ac:dyDescent="0.25">
      <c r="C1114" s="245"/>
      <c r="D1114" s="245"/>
      <c r="E1114" s="246"/>
      <c r="F1114" s="247"/>
    </row>
    <row r="1115" spans="3:6" customFormat="1" ht="15" x14ac:dyDescent="0.25">
      <c r="C1115" s="245"/>
      <c r="D1115" s="245"/>
      <c r="E1115" s="246"/>
      <c r="F1115" s="247"/>
    </row>
    <row r="1116" spans="3:6" customFormat="1" ht="15" x14ac:dyDescent="0.25">
      <c r="C1116" s="245"/>
      <c r="D1116" s="245"/>
      <c r="E1116" s="246"/>
      <c r="F1116" s="247"/>
    </row>
    <row r="1117" spans="3:6" customFormat="1" ht="15" x14ac:dyDescent="0.25">
      <c r="C1117" s="245"/>
      <c r="D1117" s="245"/>
      <c r="E1117" s="246"/>
      <c r="F1117" s="247"/>
    </row>
    <row r="1118" spans="3:6" customFormat="1" ht="15" x14ac:dyDescent="0.25">
      <c r="C1118" s="245"/>
      <c r="D1118" s="245"/>
      <c r="E1118" s="246"/>
      <c r="F1118" s="247"/>
    </row>
    <row r="1119" spans="3:6" customFormat="1" ht="15" x14ac:dyDescent="0.25">
      <c r="C1119" s="245"/>
      <c r="D1119" s="245"/>
      <c r="E1119" s="246"/>
      <c r="F1119" s="247"/>
    </row>
    <row r="1120" spans="3:6" customFormat="1" ht="15" x14ac:dyDescent="0.25">
      <c r="C1120" s="245"/>
      <c r="D1120" s="245"/>
      <c r="E1120" s="246"/>
      <c r="F1120" s="247"/>
    </row>
    <row r="1121" spans="3:6" customFormat="1" ht="15" x14ac:dyDescent="0.25">
      <c r="C1121" s="245"/>
      <c r="D1121" s="245"/>
      <c r="E1121" s="246"/>
      <c r="F1121" s="247"/>
    </row>
    <row r="1122" spans="3:6" customFormat="1" ht="15" x14ac:dyDescent="0.25">
      <c r="C1122" s="245"/>
      <c r="D1122" s="245"/>
      <c r="E1122" s="246"/>
      <c r="F1122" s="247"/>
    </row>
    <row r="1123" spans="3:6" customFormat="1" ht="15" x14ac:dyDescent="0.25">
      <c r="C1123" s="245"/>
      <c r="D1123" s="245"/>
      <c r="E1123" s="246"/>
      <c r="F1123" s="247"/>
    </row>
    <row r="1124" spans="3:6" customFormat="1" ht="15" x14ac:dyDescent="0.25">
      <c r="C1124" s="245"/>
      <c r="D1124" s="245"/>
      <c r="E1124" s="246"/>
      <c r="F1124" s="247"/>
    </row>
    <row r="1125" spans="3:6" customFormat="1" ht="15" x14ac:dyDescent="0.25">
      <c r="C1125" s="245"/>
      <c r="D1125" s="245"/>
      <c r="E1125" s="246"/>
      <c r="F1125" s="247"/>
    </row>
    <row r="1126" spans="3:6" customFormat="1" ht="15" x14ac:dyDescent="0.25">
      <c r="C1126" s="245"/>
      <c r="D1126" s="245"/>
      <c r="E1126" s="246"/>
      <c r="F1126" s="247"/>
    </row>
    <row r="1127" spans="3:6" customFormat="1" ht="15" x14ac:dyDescent="0.25">
      <c r="C1127" s="245"/>
      <c r="D1127" s="245"/>
      <c r="E1127" s="246"/>
      <c r="F1127" s="247"/>
    </row>
    <row r="1128" spans="3:6" customFormat="1" ht="15" x14ac:dyDescent="0.25">
      <c r="C1128" s="245"/>
      <c r="D1128" s="245"/>
      <c r="E1128" s="246"/>
      <c r="F1128" s="247"/>
    </row>
    <row r="1129" spans="3:6" customFormat="1" ht="15" x14ac:dyDescent="0.25">
      <c r="C1129" s="245"/>
      <c r="D1129" s="245"/>
      <c r="E1129" s="246"/>
      <c r="F1129" s="247"/>
    </row>
    <row r="1130" spans="3:6" customFormat="1" ht="15" x14ac:dyDescent="0.25">
      <c r="C1130" s="245"/>
      <c r="D1130" s="245"/>
      <c r="E1130" s="246"/>
      <c r="F1130" s="247"/>
    </row>
    <row r="1131" spans="3:6" customFormat="1" ht="15" x14ac:dyDescent="0.25">
      <c r="C1131" s="245"/>
      <c r="D1131" s="245"/>
      <c r="E1131" s="246"/>
      <c r="F1131" s="247"/>
    </row>
    <row r="1132" spans="3:6" customFormat="1" ht="15" x14ac:dyDescent="0.25">
      <c r="C1132" s="245"/>
      <c r="D1132" s="245"/>
      <c r="E1132" s="246"/>
      <c r="F1132" s="247"/>
    </row>
    <row r="1133" spans="3:6" customFormat="1" ht="15" x14ac:dyDescent="0.25">
      <c r="C1133" s="245"/>
      <c r="D1133" s="245"/>
      <c r="E1133" s="246"/>
      <c r="F1133" s="247"/>
    </row>
    <row r="1134" spans="3:6" customFormat="1" ht="15" x14ac:dyDescent="0.25">
      <c r="C1134" s="245"/>
      <c r="D1134" s="245"/>
      <c r="E1134" s="246"/>
      <c r="F1134" s="247"/>
    </row>
    <row r="1135" spans="3:6" customFormat="1" ht="15" x14ac:dyDescent="0.25">
      <c r="C1135" s="245"/>
      <c r="D1135" s="245"/>
      <c r="E1135" s="246"/>
      <c r="F1135" s="247"/>
    </row>
    <row r="1136" spans="3:6" customFormat="1" ht="15" x14ac:dyDescent="0.25">
      <c r="C1136" s="245"/>
      <c r="D1136" s="245"/>
      <c r="E1136" s="246"/>
      <c r="F1136" s="247"/>
    </row>
    <row r="1137" spans="3:6" customFormat="1" ht="15" x14ac:dyDescent="0.25">
      <c r="C1137" s="245"/>
      <c r="D1137" s="245"/>
      <c r="E1137" s="246"/>
      <c r="F1137" s="247"/>
    </row>
    <row r="1138" spans="3:6" customFormat="1" ht="15" x14ac:dyDescent="0.25">
      <c r="C1138" s="245"/>
      <c r="D1138" s="245"/>
      <c r="E1138" s="246"/>
      <c r="F1138" s="247"/>
    </row>
    <row r="1139" spans="3:6" customFormat="1" ht="15" x14ac:dyDescent="0.25">
      <c r="C1139" s="245"/>
      <c r="D1139" s="245"/>
      <c r="E1139" s="246"/>
      <c r="F1139" s="247"/>
    </row>
    <row r="1140" spans="3:6" customFormat="1" ht="15" x14ac:dyDescent="0.25">
      <c r="C1140" s="245"/>
      <c r="D1140" s="245"/>
      <c r="E1140" s="246"/>
      <c r="F1140" s="247"/>
    </row>
    <row r="1141" spans="3:6" customFormat="1" ht="15" x14ac:dyDescent="0.25">
      <c r="C1141" s="245"/>
      <c r="D1141" s="245"/>
      <c r="E1141" s="246"/>
      <c r="F1141" s="247"/>
    </row>
    <row r="1142" spans="3:6" customFormat="1" ht="15" x14ac:dyDescent="0.25">
      <c r="C1142" s="245"/>
      <c r="D1142" s="245"/>
      <c r="E1142" s="246"/>
      <c r="F1142" s="247"/>
    </row>
    <row r="1143" spans="3:6" customFormat="1" ht="15" x14ac:dyDescent="0.25">
      <c r="C1143" s="245"/>
      <c r="D1143" s="245"/>
      <c r="E1143" s="246"/>
      <c r="F1143" s="247"/>
    </row>
    <row r="1144" spans="3:6" customFormat="1" ht="15" x14ac:dyDescent="0.25">
      <c r="C1144" s="245"/>
      <c r="D1144" s="245"/>
      <c r="E1144" s="246"/>
      <c r="F1144" s="247"/>
    </row>
    <row r="1145" spans="3:6" customFormat="1" ht="15" x14ac:dyDescent="0.25">
      <c r="C1145" s="245"/>
      <c r="D1145" s="245"/>
      <c r="E1145" s="246"/>
      <c r="F1145" s="247"/>
    </row>
    <row r="1146" spans="3:6" customFormat="1" ht="15" x14ac:dyDescent="0.25">
      <c r="C1146" s="245"/>
      <c r="D1146" s="245"/>
      <c r="E1146" s="246"/>
      <c r="F1146" s="247"/>
    </row>
    <row r="1147" spans="3:6" customFormat="1" ht="15" x14ac:dyDescent="0.25">
      <c r="C1147" s="245"/>
      <c r="D1147" s="245"/>
      <c r="E1147" s="246"/>
      <c r="F1147" s="247"/>
    </row>
    <row r="1148" spans="3:6" customFormat="1" ht="15" x14ac:dyDescent="0.25">
      <c r="C1148" s="245"/>
      <c r="D1148" s="245"/>
      <c r="E1148" s="246"/>
      <c r="F1148" s="247"/>
    </row>
    <row r="1149" spans="3:6" customFormat="1" ht="15" x14ac:dyDescent="0.25">
      <c r="C1149" s="245"/>
      <c r="D1149" s="245"/>
      <c r="E1149" s="246"/>
      <c r="F1149" s="247"/>
    </row>
    <row r="1150" spans="3:6" customFormat="1" ht="15" x14ac:dyDescent="0.25">
      <c r="C1150" s="245"/>
      <c r="D1150" s="245"/>
      <c r="E1150" s="246"/>
      <c r="F1150" s="247"/>
    </row>
    <row r="1151" spans="3:6" customFormat="1" ht="15" x14ac:dyDescent="0.25">
      <c r="C1151" s="245"/>
      <c r="D1151" s="245"/>
      <c r="E1151" s="246"/>
      <c r="F1151" s="247"/>
    </row>
    <row r="1152" spans="3:6" customFormat="1" ht="15" x14ac:dyDescent="0.25">
      <c r="C1152" s="245"/>
      <c r="D1152" s="245"/>
      <c r="E1152" s="246"/>
      <c r="F1152" s="247"/>
    </row>
    <row r="1153" spans="3:6" customFormat="1" ht="15" x14ac:dyDescent="0.25">
      <c r="C1153" s="245"/>
      <c r="D1153" s="245"/>
      <c r="E1153" s="246"/>
      <c r="F1153" s="247"/>
    </row>
    <row r="1154" spans="3:6" customFormat="1" ht="15" x14ac:dyDescent="0.25">
      <c r="C1154" s="245"/>
      <c r="D1154" s="245"/>
      <c r="E1154" s="246"/>
      <c r="F1154" s="247"/>
    </row>
    <row r="1155" spans="3:6" customFormat="1" ht="15" x14ac:dyDescent="0.25">
      <c r="C1155" s="245"/>
      <c r="D1155" s="245"/>
      <c r="E1155" s="246"/>
      <c r="F1155" s="247"/>
    </row>
    <row r="1156" spans="3:6" customFormat="1" ht="15" x14ac:dyDescent="0.25">
      <c r="C1156" s="245"/>
      <c r="D1156" s="245"/>
      <c r="E1156" s="246"/>
      <c r="F1156" s="247"/>
    </row>
    <row r="1157" spans="3:6" customFormat="1" ht="15" x14ac:dyDescent="0.25">
      <c r="C1157" s="245"/>
      <c r="D1157" s="245"/>
      <c r="E1157" s="246"/>
      <c r="F1157" s="247"/>
    </row>
    <row r="1158" spans="3:6" customFormat="1" ht="15" x14ac:dyDescent="0.25">
      <c r="C1158" s="245"/>
      <c r="D1158" s="245"/>
      <c r="E1158" s="246"/>
      <c r="F1158" s="247"/>
    </row>
    <row r="1159" spans="3:6" customFormat="1" ht="15" x14ac:dyDescent="0.25">
      <c r="C1159" s="245"/>
      <c r="D1159" s="245"/>
      <c r="E1159" s="246"/>
      <c r="F1159" s="247"/>
    </row>
    <row r="1160" spans="3:6" customFormat="1" ht="15" x14ac:dyDescent="0.25">
      <c r="C1160" s="245"/>
      <c r="D1160" s="245"/>
      <c r="E1160" s="246"/>
      <c r="F1160" s="247"/>
    </row>
    <row r="1161" spans="3:6" customFormat="1" ht="15" x14ac:dyDescent="0.25">
      <c r="C1161" s="245"/>
      <c r="D1161" s="245"/>
      <c r="E1161" s="246"/>
      <c r="F1161" s="247"/>
    </row>
    <row r="1162" spans="3:6" customFormat="1" ht="15" x14ac:dyDescent="0.25">
      <c r="C1162" s="245"/>
      <c r="D1162" s="245"/>
      <c r="E1162" s="246"/>
      <c r="F1162" s="247"/>
    </row>
    <row r="1163" spans="3:6" customFormat="1" ht="15" x14ac:dyDescent="0.25">
      <c r="C1163" s="245"/>
      <c r="D1163" s="245"/>
      <c r="E1163" s="246"/>
      <c r="F1163" s="247"/>
    </row>
    <row r="1164" spans="3:6" customFormat="1" ht="15" x14ac:dyDescent="0.25">
      <c r="C1164" s="245"/>
      <c r="D1164" s="245"/>
      <c r="E1164" s="246"/>
      <c r="F1164" s="247"/>
    </row>
    <row r="1165" spans="3:6" customFormat="1" ht="15" x14ac:dyDescent="0.25">
      <c r="C1165" s="245"/>
      <c r="D1165" s="245"/>
      <c r="E1165" s="246"/>
      <c r="F1165" s="247"/>
    </row>
    <row r="1166" spans="3:6" customFormat="1" ht="15" x14ac:dyDescent="0.25">
      <c r="C1166" s="245"/>
      <c r="D1166" s="245"/>
      <c r="E1166" s="246"/>
      <c r="F1166" s="247"/>
    </row>
    <row r="1167" spans="3:6" customFormat="1" ht="15" x14ac:dyDescent="0.25">
      <c r="C1167" s="245"/>
      <c r="D1167" s="245"/>
      <c r="E1167" s="246"/>
      <c r="F1167" s="247"/>
    </row>
    <row r="1168" spans="3:6" customFormat="1" ht="15" x14ac:dyDescent="0.25">
      <c r="C1168" s="245"/>
      <c r="D1168" s="245"/>
      <c r="E1168" s="246"/>
      <c r="F1168" s="247"/>
    </row>
    <row r="1169" spans="3:6" customFormat="1" ht="15" x14ac:dyDescent="0.25">
      <c r="C1169" s="245"/>
      <c r="D1169" s="245"/>
      <c r="E1169" s="246"/>
      <c r="F1169" s="247"/>
    </row>
    <row r="1170" spans="3:6" customFormat="1" ht="15" x14ac:dyDescent="0.25">
      <c r="C1170" s="245"/>
      <c r="D1170" s="245"/>
      <c r="E1170" s="246"/>
      <c r="F1170" s="247"/>
    </row>
    <row r="1171" spans="3:6" customFormat="1" ht="15" x14ac:dyDescent="0.25">
      <c r="C1171" s="245"/>
      <c r="D1171" s="245"/>
      <c r="E1171" s="246"/>
      <c r="F1171" s="247"/>
    </row>
    <row r="1172" spans="3:6" customFormat="1" ht="15" x14ac:dyDescent="0.25">
      <c r="C1172" s="245"/>
      <c r="D1172" s="245"/>
      <c r="E1172" s="246"/>
      <c r="F1172" s="247"/>
    </row>
    <row r="1173" spans="3:6" customFormat="1" ht="15" x14ac:dyDescent="0.25">
      <c r="C1173" s="245"/>
      <c r="D1173" s="245"/>
      <c r="E1173" s="246"/>
      <c r="F1173" s="247"/>
    </row>
    <row r="1174" spans="3:6" customFormat="1" ht="15" x14ac:dyDescent="0.25">
      <c r="C1174" s="245"/>
      <c r="D1174" s="245"/>
      <c r="E1174" s="246"/>
      <c r="F1174" s="247"/>
    </row>
    <row r="1175" spans="3:6" customFormat="1" ht="15" x14ac:dyDescent="0.25">
      <c r="C1175" s="245"/>
      <c r="D1175" s="245"/>
      <c r="E1175" s="246"/>
      <c r="F1175" s="247"/>
    </row>
    <row r="1176" spans="3:6" customFormat="1" ht="15" x14ac:dyDescent="0.25">
      <c r="C1176" s="245"/>
      <c r="D1176" s="245"/>
      <c r="E1176" s="246"/>
      <c r="F1176" s="247"/>
    </row>
    <row r="1177" spans="3:6" customFormat="1" ht="15" x14ac:dyDescent="0.25">
      <c r="C1177" s="245"/>
      <c r="D1177" s="245"/>
      <c r="E1177" s="246"/>
      <c r="F1177" s="247"/>
    </row>
    <row r="1178" spans="3:6" customFormat="1" ht="15" x14ac:dyDescent="0.25">
      <c r="C1178" s="245"/>
      <c r="D1178" s="245"/>
      <c r="E1178" s="246"/>
      <c r="F1178" s="247"/>
    </row>
    <row r="1179" spans="3:6" customFormat="1" ht="15" x14ac:dyDescent="0.25">
      <c r="C1179" s="245"/>
      <c r="D1179" s="245"/>
      <c r="E1179" s="246"/>
      <c r="F1179" s="247"/>
    </row>
    <row r="1180" spans="3:6" customFormat="1" ht="15" x14ac:dyDescent="0.25">
      <c r="C1180" s="245"/>
      <c r="D1180" s="245"/>
      <c r="E1180" s="246"/>
      <c r="F1180" s="247"/>
    </row>
    <row r="1181" spans="3:6" customFormat="1" ht="15" x14ac:dyDescent="0.25">
      <c r="C1181" s="245"/>
      <c r="D1181" s="245"/>
      <c r="E1181" s="246"/>
      <c r="F1181" s="247"/>
    </row>
    <row r="1182" spans="3:6" customFormat="1" ht="15" x14ac:dyDescent="0.25">
      <c r="C1182" s="245"/>
      <c r="D1182" s="245"/>
      <c r="E1182" s="246"/>
      <c r="F1182" s="247"/>
    </row>
    <row r="1183" spans="3:6" customFormat="1" ht="15" x14ac:dyDescent="0.25">
      <c r="C1183" s="245"/>
      <c r="D1183" s="245"/>
      <c r="E1183" s="246"/>
      <c r="F1183" s="247"/>
    </row>
    <row r="1184" spans="3:6" customFormat="1" ht="15" x14ac:dyDescent="0.25">
      <c r="C1184" s="245"/>
      <c r="D1184" s="245"/>
      <c r="E1184" s="246"/>
      <c r="F1184" s="247"/>
    </row>
    <row r="1185" spans="3:6" customFormat="1" ht="15" x14ac:dyDescent="0.25">
      <c r="C1185" s="245"/>
      <c r="D1185" s="245"/>
      <c r="E1185" s="246"/>
      <c r="F1185" s="247"/>
    </row>
    <row r="1186" spans="3:6" customFormat="1" ht="15" x14ac:dyDescent="0.25">
      <c r="C1186" s="245"/>
      <c r="D1186" s="245"/>
      <c r="E1186" s="246"/>
      <c r="F1186" s="247"/>
    </row>
    <row r="1187" spans="3:6" customFormat="1" ht="15" x14ac:dyDescent="0.25">
      <c r="C1187" s="245"/>
      <c r="D1187" s="245"/>
      <c r="E1187" s="246"/>
      <c r="F1187" s="247"/>
    </row>
    <row r="1188" spans="3:6" customFormat="1" ht="15" x14ac:dyDescent="0.25">
      <c r="C1188" s="245"/>
      <c r="D1188" s="245"/>
      <c r="E1188" s="246"/>
      <c r="F1188" s="247"/>
    </row>
    <row r="1189" spans="3:6" customFormat="1" ht="15" x14ac:dyDescent="0.25">
      <c r="C1189" s="245"/>
      <c r="D1189" s="245"/>
      <c r="E1189" s="246"/>
      <c r="F1189" s="247"/>
    </row>
    <row r="1190" spans="3:6" customFormat="1" ht="15" x14ac:dyDescent="0.25">
      <c r="C1190" s="245"/>
      <c r="D1190" s="245"/>
      <c r="E1190" s="246"/>
      <c r="F1190" s="247"/>
    </row>
    <row r="1191" spans="3:6" customFormat="1" ht="15" x14ac:dyDescent="0.25">
      <c r="C1191" s="245"/>
      <c r="D1191" s="245"/>
      <c r="E1191" s="246"/>
      <c r="F1191" s="247"/>
    </row>
    <row r="1192" spans="3:6" customFormat="1" ht="15" x14ac:dyDescent="0.25">
      <c r="C1192" s="245"/>
      <c r="D1192" s="245"/>
      <c r="E1192" s="246"/>
      <c r="F1192" s="247"/>
    </row>
    <row r="1193" spans="3:6" customFormat="1" ht="15" x14ac:dyDescent="0.25">
      <c r="C1193" s="245"/>
      <c r="D1193" s="245"/>
      <c r="E1193" s="246"/>
      <c r="F1193" s="247"/>
    </row>
    <row r="1194" spans="3:6" customFormat="1" ht="15" x14ac:dyDescent="0.25">
      <c r="C1194" s="245"/>
      <c r="D1194" s="245"/>
      <c r="E1194" s="246"/>
      <c r="F1194" s="247"/>
    </row>
    <row r="1195" spans="3:6" customFormat="1" ht="15" x14ac:dyDescent="0.25">
      <c r="C1195" s="245"/>
      <c r="D1195" s="245"/>
      <c r="E1195" s="246"/>
      <c r="F1195" s="247"/>
    </row>
    <row r="1196" spans="3:6" customFormat="1" ht="15" x14ac:dyDescent="0.25">
      <c r="C1196" s="245"/>
      <c r="D1196" s="245"/>
      <c r="E1196" s="246"/>
      <c r="F1196" s="247"/>
    </row>
    <row r="1197" spans="3:6" customFormat="1" ht="15" x14ac:dyDescent="0.25">
      <c r="C1197" s="245"/>
      <c r="D1197" s="245"/>
      <c r="E1197" s="246"/>
      <c r="F1197" s="247"/>
    </row>
    <row r="1198" spans="3:6" customFormat="1" ht="15" x14ac:dyDescent="0.25">
      <c r="C1198" s="245"/>
      <c r="D1198" s="245"/>
      <c r="E1198" s="246"/>
      <c r="F1198" s="247"/>
    </row>
    <row r="1199" spans="3:6" customFormat="1" ht="15" x14ac:dyDescent="0.25">
      <c r="C1199" s="245"/>
      <c r="D1199" s="245"/>
      <c r="E1199" s="246"/>
      <c r="F1199" s="247"/>
    </row>
    <row r="1200" spans="3:6" customFormat="1" ht="15" x14ac:dyDescent="0.25">
      <c r="C1200" s="245"/>
      <c r="D1200" s="245"/>
      <c r="E1200" s="246"/>
      <c r="F1200" s="247"/>
    </row>
    <row r="1201" spans="3:6" customFormat="1" ht="15" x14ac:dyDescent="0.25">
      <c r="C1201" s="245"/>
      <c r="D1201" s="245"/>
      <c r="E1201" s="246"/>
      <c r="F1201" s="247"/>
    </row>
    <row r="1202" spans="3:6" customFormat="1" ht="15" x14ac:dyDescent="0.25">
      <c r="C1202" s="245"/>
      <c r="D1202" s="245"/>
      <c r="E1202" s="246"/>
      <c r="F1202" s="247"/>
    </row>
    <row r="1203" spans="3:6" customFormat="1" ht="15" x14ac:dyDescent="0.25">
      <c r="C1203" s="245"/>
      <c r="D1203" s="245"/>
      <c r="E1203" s="246"/>
      <c r="F1203" s="247"/>
    </row>
    <row r="1204" spans="3:6" customFormat="1" ht="15" x14ac:dyDescent="0.25">
      <c r="C1204" s="245"/>
      <c r="D1204" s="245"/>
      <c r="E1204" s="246"/>
      <c r="F1204" s="247"/>
    </row>
    <row r="1205" spans="3:6" customFormat="1" ht="15" x14ac:dyDescent="0.25">
      <c r="C1205" s="245"/>
      <c r="D1205" s="245"/>
      <c r="E1205" s="246"/>
      <c r="F1205" s="247"/>
    </row>
    <row r="1206" spans="3:6" customFormat="1" ht="15" x14ac:dyDescent="0.25">
      <c r="C1206" s="245"/>
      <c r="D1206" s="245"/>
      <c r="E1206" s="246"/>
      <c r="F1206" s="247"/>
    </row>
    <row r="1207" spans="3:6" customFormat="1" ht="15" x14ac:dyDescent="0.25">
      <c r="C1207" s="245"/>
      <c r="D1207" s="245"/>
      <c r="E1207" s="246"/>
      <c r="F1207" s="247"/>
    </row>
    <row r="1208" spans="3:6" customFormat="1" ht="15" x14ac:dyDescent="0.25">
      <c r="C1208" s="245"/>
      <c r="D1208" s="245"/>
      <c r="E1208" s="246"/>
      <c r="F1208" s="247"/>
    </row>
    <row r="1209" spans="3:6" customFormat="1" ht="15" x14ac:dyDescent="0.25">
      <c r="C1209" s="245"/>
      <c r="D1209" s="245"/>
      <c r="E1209" s="246"/>
      <c r="F1209" s="247"/>
    </row>
    <row r="1210" spans="3:6" customFormat="1" ht="15" x14ac:dyDescent="0.25">
      <c r="C1210" s="245"/>
      <c r="D1210" s="245"/>
      <c r="E1210" s="246"/>
      <c r="F1210" s="247"/>
    </row>
    <row r="1211" spans="3:6" customFormat="1" ht="15" x14ac:dyDescent="0.25">
      <c r="C1211" s="245"/>
      <c r="D1211" s="245"/>
      <c r="E1211" s="246"/>
      <c r="F1211" s="247"/>
    </row>
    <row r="1212" spans="3:6" customFormat="1" ht="15" x14ac:dyDescent="0.25">
      <c r="C1212" s="245"/>
      <c r="D1212" s="245"/>
      <c r="E1212" s="246"/>
      <c r="F1212" s="247"/>
    </row>
    <row r="1213" spans="3:6" customFormat="1" ht="15" x14ac:dyDescent="0.25">
      <c r="C1213" s="245"/>
      <c r="D1213" s="245"/>
      <c r="E1213" s="246"/>
      <c r="F1213" s="247"/>
    </row>
    <row r="1214" spans="3:6" customFormat="1" ht="15" x14ac:dyDescent="0.25">
      <c r="C1214" s="245"/>
      <c r="D1214" s="245"/>
      <c r="E1214" s="246"/>
      <c r="F1214" s="247"/>
    </row>
    <row r="1215" spans="3:6" customFormat="1" ht="15" x14ac:dyDescent="0.25">
      <c r="C1215" s="245"/>
      <c r="D1215" s="245"/>
      <c r="E1215" s="246"/>
      <c r="F1215" s="247"/>
    </row>
    <row r="1216" spans="3:6" customFormat="1" ht="15" x14ac:dyDescent="0.25">
      <c r="C1216" s="245"/>
      <c r="D1216" s="245"/>
      <c r="E1216" s="246"/>
      <c r="F1216" s="247"/>
    </row>
    <row r="1217" spans="3:6" customFormat="1" ht="15" x14ac:dyDescent="0.25">
      <c r="C1217" s="245"/>
      <c r="D1217" s="245"/>
      <c r="E1217" s="246"/>
      <c r="F1217" s="247"/>
    </row>
    <row r="1218" spans="3:6" customFormat="1" ht="15" x14ac:dyDescent="0.25">
      <c r="C1218" s="245"/>
      <c r="D1218" s="245"/>
      <c r="E1218" s="246"/>
      <c r="F1218" s="247"/>
    </row>
    <row r="1219" spans="3:6" customFormat="1" ht="15" x14ac:dyDescent="0.25">
      <c r="C1219" s="245"/>
      <c r="D1219" s="245"/>
      <c r="E1219" s="246"/>
      <c r="F1219" s="247"/>
    </row>
    <row r="1220" spans="3:6" customFormat="1" ht="15" x14ac:dyDescent="0.25">
      <c r="C1220" s="245"/>
      <c r="D1220" s="245"/>
      <c r="E1220" s="246"/>
      <c r="F1220" s="247"/>
    </row>
    <row r="1221" spans="3:6" customFormat="1" ht="15" x14ac:dyDescent="0.25">
      <c r="C1221" s="245"/>
      <c r="D1221" s="245"/>
      <c r="E1221" s="246"/>
      <c r="F1221" s="247"/>
    </row>
    <row r="1222" spans="3:6" customFormat="1" ht="15" x14ac:dyDescent="0.25">
      <c r="C1222" s="245"/>
      <c r="D1222" s="245"/>
      <c r="E1222" s="246"/>
      <c r="F1222" s="247"/>
    </row>
    <row r="1223" spans="3:6" customFormat="1" ht="15" x14ac:dyDescent="0.25">
      <c r="C1223" s="245"/>
      <c r="D1223" s="245"/>
      <c r="E1223" s="246"/>
      <c r="F1223" s="247"/>
    </row>
    <row r="1224" spans="3:6" customFormat="1" ht="15" x14ac:dyDescent="0.25">
      <c r="C1224" s="245"/>
      <c r="D1224" s="245"/>
      <c r="E1224" s="246"/>
      <c r="F1224" s="247"/>
    </row>
    <row r="1225" spans="3:6" customFormat="1" ht="15" x14ac:dyDescent="0.25">
      <c r="C1225" s="245"/>
      <c r="D1225" s="245"/>
      <c r="E1225" s="246"/>
      <c r="F1225" s="247"/>
    </row>
    <row r="1226" spans="3:6" customFormat="1" ht="15" x14ac:dyDescent="0.25">
      <c r="C1226" s="245"/>
      <c r="D1226" s="245"/>
      <c r="E1226" s="246"/>
      <c r="F1226" s="247"/>
    </row>
    <row r="1227" spans="3:6" customFormat="1" ht="15" x14ac:dyDescent="0.25">
      <c r="C1227" s="245"/>
      <c r="D1227" s="245"/>
      <c r="E1227" s="246"/>
      <c r="F1227" s="247"/>
    </row>
    <row r="1228" spans="3:6" customFormat="1" ht="15" x14ac:dyDescent="0.25">
      <c r="C1228" s="245"/>
      <c r="D1228" s="245"/>
      <c r="E1228" s="246"/>
      <c r="F1228" s="247"/>
    </row>
    <row r="1229" spans="3:6" customFormat="1" ht="15" x14ac:dyDescent="0.25">
      <c r="C1229" s="245"/>
      <c r="D1229" s="245"/>
      <c r="E1229" s="246"/>
      <c r="F1229" s="247"/>
    </row>
    <row r="1230" spans="3:6" customFormat="1" ht="15" x14ac:dyDescent="0.25">
      <c r="C1230" s="245"/>
      <c r="D1230" s="245"/>
      <c r="E1230" s="246"/>
      <c r="F1230" s="247"/>
    </row>
    <row r="1231" spans="3:6" customFormat="1" ht="15" x14ac:dyDescent="0.25">
      <c r="C1231" s="245"/>
      <c r="D1231" s="245"/>
      <c r="E1231" s="246"/>
      <c r="F1231" s="247"/>
    </row>
    <row r="1232" spans="3:6" customFormat="1" ht="15" x14ac:dyDescent="0.25">
      <c r="C1232" s="245"/>
      <c r="D1232" s="245"/>
      <c r="E1232" s="246"/>
      <c r="F1232" s="247"/>
    </row>
    <row r="1233" spans="3:6" customFormat="1" ht="15" x14ac:dyDescent="0.25">
      <c r="C1233" s="245"/>
      <c r="D1233" s="245"/>
      <c r="E1233" s="246"/>
      <c r="F1233" s="247"/>
    </row>
    <row r="1234" spans="3:6" customFormat="1" ht="15" x14ac:dyDescent="0.25">
      <c r="C1234" s="245"/>
      <c r="D1234" s="245"/>
      <c r="E1234" s="246"/>
      <c r="F1234" s="247"/>
    </row>
    <row r="1235" spans="3:6" customFormat="1" ht="15" x14ac:dyDescent="0.25">
      <c r="C1235" s="245"/>
      <c r="D1235" s="245"/>
      <c r="E1235" s="246"/>
      <c r="F1235" s="247"/>
    </row>
    <row r="1236" spans="3:6" customFormat="1" ht="15" x14ac:dyDescent="0.25">
      <c r="C1236" s="245"/>
      <c r="D1236" s="245"/>
      <c r="E1236" s="246"/>
      <c r="F1236" s="247"/>
    </row>
    <row r="1237" spans="3:6" customFormat="1" ht="15" x14ac:dyDescent="0.25">
      <c r="C1237" s="245"/>
      <c r="D1237" s="245"/>
      <c r="E1237" s="246"/>
      <c r="F1237" s="247"/>
    </row>
    <row r="1238" spans="3:6" customFormat="1" ht="15" x14ac:dyDescent="0.25">
      <c r="C1238" s="245"/>
      <c r="D1238" s="245"/>
      <c r="E1238" s="246"/>
      <c r="F1238" s="247"/>
    </row>
    <row r="1239" spans="3:6" customFormat="1" ht="15" x14ac:dyDescent="0.25">
      <c r="C1239" s="245"/>
      <c r="D1239" s="245"/>
      <c r="E1239" s="246"/>
      <c r="F1239" s="247"/>
    </row>
    <row r="1240" spans="3:6" customFormat="1" ht="15" x14ac:dyDescent="0.25">
      <c r="C1240" s="245"/>
      <c r="D1240" s="245"/>
      <c r="E1240" s="246"/>
      <c r="F1240" s="247"/>
    </row>
    <row r="1241" spans="3:6" customFormat="1" ht="15" x14ac:dyDescent="0.25">
      <c r="C1241" s="245"/>
      <c r="D1241" s="245"/>
      <c r="E1241" s="246"/>
      <c r="F1241" s="247"/>
    </row>
    <row r="1242" spans="3:6" customFormat="1" ht="15" x14ac:dyDescent="0.25">
      <c r="C1242" s="245"/>
      <c r="D1242" s="245"/>
      <c r="E1242" s="246"/>
      <c r="F1242" s="247"/>
    </row>
    <row r="1243" spans="3:6" customFormat="1" ht="15" x14ac:dyDescent="0.25">
      <c r="C1243" s="245"/>
      <c r="D1243" s="245"/>
      <c r="E1243" s="246"/>
      <c r="F1243" s="247"/>
    </row>
    <row r="1244" spans="3:6" customFormat="1" ht="15" x14ac:dyDescent="0.25">
      <c r="C1244" s="245"/>
      <c r="D1244" s="245"/>
      <c r="E1244" s="246"/>
      <c r="F1244" s="247"/>
    </row>
    <row r="1245" spans="3:6" customFormat="1" ht="15" x14ac:dyDescent="0.25">
      <c r="C1245" s="245"/>
      <c r="D1245" s="245"/>
      <c r="E1245" s="246"/>
      <c r="F1245" s="247"/>
    </row>
    <row r="1246" spans="3:6" customFormat="1" ht="15" x14ac:dyDescent="0.25">
      <c r="C1246" s="245"/>
      <c r="D1246" s="245"/>
      <c r="E1246" s="246"/>
      <c r="F1246" s="247"/>
    </row>
    <row r="1247" spans="3:6" customFormat="1" ht="15" x14ac:dyDescent="0.25">
      <c r="C1247" s="245"/>
      <c r="D1247" s="245"/>
      <c r="E1247" s="246"/>
      <c r="F1247" s="247"/>
    </row>
    <row r="1248" spans="3:6" customFormat="1" ht="15" x14ac:dyDescent="0.25">
      <c r="C1248" s="245"/>
      <c r="D1248" s="245"/>
      <c r="E1248" s="246"/>
      <c r="F1248" s="247"/>
    </row>
    <row r="1249" spans="3:6" customFormat="1" ht="15" x14ac:dyDescent="0.25">
      <c r="C1249" s="245"/>
      <c r="D1249" s="245"/>
      <c r="E1249" s="246"/>
      <c r="F1249" s="247"/>
    </row>
    <row r="1250" spans="3:6" customFormat="1" ht="15" x14ac:dyDescent="0.25">
      <c r="C1250" s="245"/>
      <c r="D1250" s="245"/>
      <c r="E1250" s="246"/>
      <c r="F1250" s="247"/>
    </row>
    <row r="1251" spans="3:6" customFormat="1" ht="15" x14ac:dyDescent="0.25">
      <c r="C1251" s="245"/>
      <c r="D1251" s="245"/>
      <c r="E1251" s="246"/>
      <c r="F1251" s="247"/>
    </row>
    <row r="1252" spans="3:6" customFormat="1" ht="15" x14ac:dyDescent="0.25">
      <c r="C1252" s="245"/>
      <c r="D1252" s="245"/>
      <c r="E1252" s="246"/>
      <c r="F1252" s="247"/>
    </row>
    <row r="1253" spans="3:6" customFormat="1" ht="15" x14ac:dyDescent="0.25">
      <c r="C1253" s="245"/>
      <c r="D1253" s="245"/>
      <c r="E1253" s="246"/>
      <c r="F1253" s="247"/>
    </row>
    <row r="1254" spans="3:6" customFormat="1" ht="15" x14ac:dyDescent="0.25">
      <c r="C1254" s="245"/>
      <c r="D1254" s="245"/>
      <c r="E1254" s="246"/>
      <c r="F1254" s="247"/>
    </row>
    <row r="1255" spans="3:6" customFormat="1" ht="15" x14ac:dyDescent="0.25">
      <c r="C1255" s="245"/>
      <c r="D1255" s="245"/>
      <c r="E1255" s="246"/>
      <c r="F1255" s="247"/>
    </row>
    <row r="1256" spans="3:6" customFormat="1" ht="15" x14ac:dyDescent="0.25">
      <c r="C1256" s="245"/>
      <c r="D1256" s="245"/>
      <c r="E1256" s="246"/>
      <c r="F1256" s="247"/>
    </row>
    <row r="1257" spans="3:6" customFormat="1" ht="15" x14ac:dyDescent="0.25">
      <c r="C1257" s="245"/>
      <c r="D1257" s="245"/>
      <c r="E1257" s="246"/>
      <c r="F1257" s="247"/>
    </row>
    <row r="1258" spans="3:6" customFormat="1" ht="15" x14ac:dyDescent="0.25">
      <c r="C1258" s="245"/>
      <c r="D1258" s="245"/>
      <c r="E1258" s="246"/>
      <c r="F1258" s="247"/>
    </row>
    <row r="1259" spans="3:6" customFormat="1" ht="15" x14ac:dyDescent="0.25">
      <c r="C1259" s="245"/>
      <c r="D1259" s="245"/>
      <c r="E1259" s="246"/>
      <c r="F1259" s="247"/>
    </row>
    <row r="1260" spans="3:6" customFormat="1" ht="15" x14ac:dyDescent="0.25">
      <c r="C1260" s="245"/>
      <c r="D1260" s="245"/>
      <c r="E1260" s="246"/>
      <c r="F1260" s="247"/>
    </row>
    <row r="1261" spans="3:6" customFormat="1" ht="15" x14ac:dyDescent="0.25">
      <c r="C1261" s="245"/>
      <c r="D1261" s="245"/>
      <c r="E1261" s="246"/>
      <c r="F1261" s="247"/>
    </row>
    <row r="1262" spans="3:6" customFormat="1" ht="15" x14ac:dyDescent="0.25">
      <c r="C1262" s="245"/>
      <c r="D1262" s="245"/>
      <c r="E1262" s="246"/>
      <c r="F1262" s="247"/>
    </row>
    <row r="1263" spans="3:6" customFormat="1" ht="15" x14ac:dyDescent="0.25">
      <c r="C1263" s="245"/>
      <c r="D1263" s="245"/>
      <c r="E1263" s="246"/>
      <c r="F1263" s="247"/>
    </row>
    <row r="1264" spans="3:6" customFormat="1" ht="15" x14ac:dyDescent="0.25">
      <c r="C1264" s="245"/>
      <c r="D1264" s="245"/>
      <c r="E1264" s="246"/>
      <c r="F1264" s="247"/>
    </row>
    <row r="1265" spans="3:6" customFormat="1" ht="15" x14ac:dyDescent="0.25">
      <c r="C1265" s="245"/>
      <c r="D1265" s="245"/>
      <c r="E1265" s="246"/>
      <c r="F1265" s="247"/>
    </row>
    <row r="1266" spans="3:6" customFormat="1" ht="15" x14ac:dyDescent="0.25">
      <c r="C1266" s="245"/>
      <c r="D1266" s="245"/>
      <c r="E1266" s="246"/>
      <c r="F1266" s="247"/>
    </row>
    <row r="1267" spans="3:6" customFormat="1" ht="15" x14ac:dyDescent="0.25">
      <c r="C1267" s="245"/>
      <c r="D1267" s="245"/>
      <c r="E1267" s="246"/>
      <c r="F1267" s="247"/>
    </row>
    <row r="1268" spans="3:6" customFormat="1" ht="15" x14ac:dyDescent="0.25">
      <c r="C1268" s="245"/>
      <c r="D1268" s="245"/>
      <c r="E1268" s="246"/>
      <c r="F1268" s="247"/>
    </row>
    <row r="1269" spans="3:6" customFormat="1" ht="15" x14ac:dyDescent="0.25">
      <c r="C1269" s="245"/>
      <c r="D1269" s="245"/>
      <c r="E1269" s="246"/>
      <c r="F1269" s="247"/>
    </row>
    <row r="1270" spans="3:6" customFormat="1" ht="15" x14ac:dyDescent="0.25">
      <c r="C1270" s="245"/>
      <c r="D1270" s="245"/>
      <c r="E1270" s="246"/>
      <c r="F1270" s="247"/>
    </row>
    <row r="1271" spans="3:6" customFormat="1" ht="15" x14ac:dyDescent="0.25">
      <c r="C1271" s="245"/>
      <c r="D1271" s="245"/>
      <c r="E1271" s="246"/>
      <c r="F1271" s="247"/>
    </row>
    <row r="1272" spans="3:6" customFormat="1" ht="15" x14ac:dyDescent="0.25">
      <c r="C1272" s="245"/>
      <c r="D1272" s="245"/>
      <c r="E1272" s="246"/>
      <c r="F1272" s="247"/>
    </row>
    <row r="1273" spans="3:6" customFormat="1" ht="15" x14ac:dyDescent="0.25">
      <c r="C1273" s="245"/>
      <c r="D1273" s="245"/>
      <c r="E1273" s="246"/>
      <c r="F1273" s="247"/>
    </row>
    <row r="1274" spans="3:6" customFormat="1" ht="15" x14ac:dyDescent="0.25">
      <c r="C1274" s="245"/>
      <c r="D1274" s="245"/>
      <c r="E1274" s="246"/>
      <c r="F1274" s="247"/>
    </row>
    <row r="1275" spans="3:6" customFormat="1" ht="15" x14ac:dyDescent="0.25">
      <c r="C1275" s="245"/>
      <c r="D1275" s="245"/>
      <c r="E1275" s="246"/>
      <c r="F1275" s="247"/>
    </row>
    <row r="1276" spans="3:6" customFormat="1" ht="15" x14ac:dyDescent="0.25">
      <c r="C1276" s="245"/>
      <c r="D1276" s="245"/>
      <c r="E1276" s="246"/>
      <c r="F1276" s="247"/>
    </row>
    <row r="1277" spans="3:6" customFormat="1" ht="15" x14ac:dyDescent="0.25">
      <c r="C1277" s="245"/>
      <c r="D1277" s="245"/>
      <c r="E1277" s="246"/>
      <c r="F1277" s="247"/>
    </row>
    <row r="1278" spans="3:6" customFormat="1" ht="15" x14ac:dyDescent="0.25">
      <c r="C1278" s="245"/>
      <c r="D1278" s="245"/>
      <c r="E1278" s="246"/>
      <c r="F1278" s="247"/>
    </row>
    <row r="1279" spans="3:6" customFormat="1" ht="15" x14ac:dyDescent="0.25">
      <c r="C1279" s="245"/>
      <c r="D1279" s="245"/>
      <c r="E1279" s="246"/>
      <c r="F1279" s="247"/>
    </row>
    <row r="1280" spans="3:6" customFormat="1" ht="15" x14ac:dyDescent="0.25">
      <c r="C1280" s="245"/>
      <c r="D1280" s="245"/>
      <c r="E1280" s="246"/>
      <c r="F1280" s="247"/>
    </row>
    <row r="1281" spans="3:6" customFormat="1" ht="15" x14ac:dyDescent="0.25">
      <c r="C1281" s="245"/>
      <c r="D1281" s="245"/>
      <c r="E1281" s="246"/>
      <c r="F1281" s="247"/>
    </row>
    <row r="1282" spans="3:6" customFormat="1" ht="15" x14ac:dyDescent="0.25">
      <c r="C1282" s="245"/>
      <c r="D1282" s="245"/>
      <c r="E1282" s="246"/>
      <c r="F1282" s="247"/>
    </row>
    <row r="1283" spans="3:6" customFormat="1" ht="15" x14ac:dyDescent="0.25">
      <c r="C1283" s="245"/>
      <c r="D1283" s="245"/>
      <c r="E1283" s="246"/>
      <c r="F1283" s="247"/>
    </row>
    <row r="1284" spans="3:6" customFormat="1" ht="15" x14ac:dyDescent="0.25">
      <c r="C1284" s="245"/>
      <c r="D1284" s="245"/>
      <c r="E1284" s="246"/>
      <c r="F1284" s="247"/>
    </row>
    <row r="1285" spans="3:6" customFormat="1" ht="15" x14ac:dyDescent="0.25">
      <c r="C1285" s="245"/>
      <c r="D1285" s="245"/>
      <c r="E1285" s="246"/>
      <c r="F1285" s="247"/>
    </row>
    <row r="1286" spans="3:6" customFormat="1" ht="15" x14ac:dyDescent="0.25">
      <c r="C1286" s="245"/>
      <c r="D1286" s="245"/>
      <c r="E1286" s="246"/>
      <c r="F1286" s="247"/>
    </row>
    <row r="1287" spans="3:6" customFormat="1" ht="15" x14ac:dyDescent="0.25">
      <c r="C1287" s="245"/>
      <c r="D1287" s="245"/>
      <c r="E1287" s="246"/>
      <c r="F1287" s="247"/>
    </row>
    <row r="1288" spans="3:6" customFormat="1" ht="15" x14ac:dyDescent="0.25">
      <c r="C1288" s="245"/>
      <c r="D1288" s="245"/>
      <c r="E1288" s="246"/>
      <c r="F1288" s="247"/>
    </row>
    <row r="1289" spans="3:6" customFormat="1" ht="15" x14ac:dyDescent="0.25">
      <c r="C1289" s="245"/>
      <c r="D1289" s="245"/>
      <c r="E1289" s="246"/>
      <c r="F1289" s="247"/>
    </row>
    <row r="1290" spans="3:6" customFormat="1" ht="15" x14ac:dyDescent="0.25">
      <c r="C1290" s="245"/>
      <c r="D1290" s="245"/>
      <c r="E1290" s="246"/>
      <c r="F1290" s="247"/>
    </row>
    <row r="1291" spans="3:6" customFormat="1" ht="15" x14ac:dyDescent="0.25">
      <c r="C1291" s="245"/>
      <c r="D1291" s="245"/>
      <c r="E1291" s="246"/>
      <c r="F1291" s="247"/>
    </row>
    <row r="1292" spans="3:6" customFormat="1" ht="15" x14ac:dyDescent="0.25">
      <c r="C1292" s="245"/>
      <c r="D1292" s="245"/>
      <c r="E1292" s="246"/>
      <c r="F1292" s="247"/>
    </row>
    <row r="1293" spans="3:6" customFormat="1" ht="15" x14ac:dyDescent="0.25">
      <c r="C1293" s="245"/>
      <c r="D1293" s="245"/>
      <c r="E1293" s="246"/>
      <c r="F1293" s="247"/>
    </row>
    <row r="1294" spans="3:6" customFormat="1" ht="15" x14ac:dyDescent="0.25">
      <c r="C1294" s="245"/>
      <c r="D1294" s="245"/>
      <c r="E1294" s="246"/>
      <c r="F1294" s="247"/>
    </row>
    <row r="1295" spans="3:6" customFormat="1" ht="15" x14ac:dyDescent="0.25">
      <c r="C1295" s="245"/>
      <c r="D1295" s="245"/>
      <c r="E1295" s="246"/>
      <c r="F1295" s="247"/>
    </row>
    <row r="1296" spans="3:6" customFormat="1" ht="15" x14ac:dyDescent="0.25">
      <c r="C1296" s="245"/>
      <c r="D1296" s="245"/>
      <c r="E1296" s="246"/>
      <c r="F1296" s="247"/>
    </row>
    <row r="1297" spans="3:6" customFormat="1" ht="15" x14ac:dyDescent="0.25">
      <c r="C1297" s="245"/>
      <c r="D1297" s="245"/>
      <c r="E1297" s="246"/>
      <c r="F1297" s="247"/>
    </row>
    <row r="1298" spans="3:6" customFormat="1" ht="15" x14ac:dyDescent="0.25">
      <c r="C1298" s="245"/>
      <c r="D1298" s="245"/>
      <c r="E1298" s="246"/>
      <c r="F1298" s="247"/>
    </row>
    <row r="1299" spans="3:6" customFormat="1" ht="15" x14ac:dyDescent="0.25">
      <c r="C1299" s="245"/>
      <c r="D1299" s="245"/>
      <c r="E1299" s="246"/>
      <c r="F1299" s="247"/>
    </row>
    <row r="1300" spans="3:6" customFormat="1" ht="15" x14ac:dyDescent="0.25">
      <c r="C1300" s="245"/>
      <c r="D1300" s="245"/>
      <c r="E1300" s="246"/>
      <c r="F1300" s="247"/>
    </row>
    <row r="1301" spans="3:6" customFormat="1" ht="15" x14ac:dyDescent="0.25">
      <c r="C1301" s="245"/>
      <c r="D1301" s="245"/>
      <c r="E1301" s="246"/>
      <c r="F1301" s="247"/>
    </row>
    <row r="1302" spans="3:6" customFormat="1" ht="15" x14ac:dyDescent="0.25">
      <c r="C1302" s="245"/>
      <c r="D1302" s="245"/>
      <c r="E1302" s="246"/>
      <c r="F1302" s="247"/>
    </row>
    <row r="1303" spans="3:6" customFormat="1" ht="15" x14ac:dyDescent="0.25">
      <c r="C1303" s="245"/>
      <c r="D1303" s="245"/>
      <c r="E1303" s="246"/>
      <c r="F1303" s="247"/>
    </row>
    <row r="1304" spans="3:6" customFormat="1" ht="15" x14ac:dyDescent="0.25">
      <c r="C1304" s="245"/>
      <c r="D1304" s="245"/>
      <c r="E1304" s="246"/>
      <c r="F1304" s="247"/>
    </row>
    <row r="1305" spans="3:6" customFormat="1" ht="15" x14ac:dyDescent="0.25">
      <c r="C1305" s="245"/>
      <c r="D1305" s="245"/>
      <c r="E1305" s="246"/>
      <c r="F1305" s="247"/>
    </row>
    <row r="1306" spans="3:6" customFormat="1" ht="15" x14ac:dyDescent="0.25">
      <c r="C1306" s="245"/>
      <c r="D1306" s="245"/>
      <c r="E1306" s="246"/>
      <c r="F1306" s="247"/>
    </row>
    <row r="1307" spans="3:6" customFormat="1" ht="15" x14ac:dyDescent="0.25">
      <c r="C1307" s="245"/>
      <c r="D1307" s="245"/>
      <c r="E1307" s="246"/>
      <c r="F1307" s="247"/>
    </row>
    <row r="1308" spans="3:6" customFormat="1" ht="15" x14ac:dyDescent="0.25">
      <c r="C1308" s="245"/>
      <c r="D1308" s="245"/>
      <c r="E1308" s="246"/>
      <c r="F1308" s="247"/>
    </row>
    <row r="1309" spans="3:6" customFormat="1" ht="15" x14ac:dyDescent="0.25">
      <c r="C1309" s="245"/>
      <c r="D1309" s="245"/>
      <c r="E1309" s="246"/>
      <c r="F1309" s="247"/>
    </row>
    <row r="1310" spans="3:6" customFormat="1" ht="15" x14ac:dyDescent="0.25">
      <c r="C1310" s="245"/>
      <c r="D1310" s="245"/>
      <c r="E1310" s="246"/>
      <c r="F1310" s="247"/>
    </row>
    <row r="1311" spans="3:6" customFormat="1" ht="15" x14ac:dyDescent="0.25">
      <c r="C1311" s="245"/>
      <c r="D1311" s="245"/>
      <c r="E1311" s="246"/>
      <c r="F1311" s="247"/>
    </row>
    <row r="1312" spans="3:6" customFormat="1" ht="15" x14ac:dyDescent="0.25">
      <c r="C1312" s="245"/>
      <c r="D1312" s="245"/>
      <c r="E1312" s="246"/>
      <c r="F1312" s="247"/>
    </row>
    <row r="1313" spans="3:6" customFormat="1" ht="15" x14ac:dyDescent="0.25">
      <c r="C1313" s="245"/>
      <c r="D1313" s="245"/>
      <c r="E1313" s="246"/>
      <c r="F1313" s="247"/>
    </row>
    <row r="1314" spans="3:6" customFormat="1" ht="15" x14ac:dyDescent="0.25">
      <c r="C1314" s="245"/>
      <c r="D1314" s="245"/>
      <c r="E1314" s="246"/>
      <c r="F1314" s="247"/>
    </row>
    <row r="1315" spans="3:6" customFormat="1" ht="15" x14ac:dyDescent="0.25">
      <c r="C1315" s="245"/>
      <c r="D1315" s="245"/>
      <c r="E1315" s="246"/>
      <c r="F1315" s="247"/>
    </row>
    <row r="1316" spans="3:6" customFormat="1" ht="15" x14ac:dyDescent="0.25">
      <c r="C1316" s="245"/>
      <c r="D1316" s="245"/>
      <c r="E1316" s="246"/>
      <c r="F1316" s="247"/>
    </row>
    <row r="1317" spans="3:6" customFormat="1" ht="15" x14ac:dyDescent="0.25">
      <c r="C1317" s="245"/>
      <c r="D1317" s="245"/>
      <c r="E1317" s="246"/>
      <c r="F1317" s="247"/>
    </row>
    <row r="1318" spans="3:6" customFormat="1" ht="15" x14ac:dyDescent="0.25">
      <c r="C1318" s="245"/>
      <c r="D1318" s="245"/>
      <c r="E1318" s="246"/>
      <c r="F1318" s="247"/>
    </row>
    <row r="1319" spans="3:6" customFormat="1" ht="15" x14ac:dyDescent="0.25">
      <c r="C1319" s="245"/>
      <c r="D1319" s="245"/>
      <c r="E1319" s="246"/>
      <c r="F1319" s="247"/>
    </row>
    <row r="1320" spans="3:6" customFormat="1" ht="15" x14ac:dyDescent="0.25">
      <c r="C1320" s="245"/>
      <c r="D1320" s="245"/>
      <c r="E1320" s="246"/>
      <c r="F1320" s="247"/>
    </row>
    <row r="1321" spans="3:6" customFormat="1" ht="15" x14ac:dyDescent="0.25">
      <c r="C1321" s="245"/>
      <c r="D1321" s="245"/>
      <c r="E1321" s="246"/>
      <c r="F1321" s="247"/>
    </row>
    <row r="1322" spans="3:6" customFormat="1" ht="15" x14ac:dyDescent="0.25">
      <c r="C1322" s="245"/>
      <c r="D1322" s="245"/>
      <c r="E1322" s="246"/>
      <c r="F1322" s="247"/>
    </row>
    <row r="1323" spans="3:6" customFormat="1" ht="15" x14ac:dyDescent="0.25">
      <c r="C1323" s="245"/>
      <c r="D1323" s="245"/>
      <c r="E1323" s="246"/>
      <c r="F1323" s="247"/>
    </row>
    <row r="1324" spans="3:6" customFormat="1" ht="15" x14ac:dyDescent="0.25">
      <c r="C1324" s="245"/>
      <c r="D1324" s="245"/>
      <c r="E1324" s="246"/>
      <c r="F1324" s="247"/>
    </row>
    <row r="1325" spans="3:6" customFormat="1" ht="15" x14ac:dyDescent="0.25">
      <c r="C1325" s="245"/>
      <c r="D1325" s="245"/>
      <c r="E1325" s="246"/>
      <c r="F1325" s="247"/>
    </row>
    <row r="1326" spans="3:6" customFormat="1" ht="15" x14ac:dyDescent="0.25">
      <c r="C1326" s="245"/>
      <c r="D1326" s="245"/>
      <c r="E1326" s="246"/>
      <c r="F1326" s="247"/>
    </row>
    <row r="1327" spans="3:6" customFormat="1" ht="15" x14ac:dyDescent="0.25">
      <c r="C1327" s="245"/>
      <c r="D1327" s="245"/>
      <c r="E1327" s="246"/>
      <c r="F1327" s="247"/>
    </row>
    <row r="1328" spans="3:6" customFormat="1" ht="15" x14ac:dyDescent="0.25">
      <c r="C1328" s="245"/>
      <c r="D1328" s="245"/>
      <c r="E1328" s="246"/>
      <c r="F1328" s="247"/>
    </row>
    <row r="1329" spans="3:6" customFormat="1" ht="15" x14ac:dyDescent="0.25">
      <c r="C1329" s="245"/>
      <c r="D1329" s="245"/>
      <c r="E1329" s="246"/>
      <c r="F1329" s="247"/>
    </row>
    <row r="1330" spans="3:6" customFormat="1" ht="15" x14ac:dyDescent="0.25">
      <c r="C1330" s="245"/>
      <c r="D1330" s="245"/>
      <c r="E1330" s="246"/>
      <c r="F1330" s="247"/>
    </row>
    <row r="1331" spans="3:6" customFormat="1" ht="15" x14ac:dyDescent="0.25">
      <c r="C1331" s="245"/>
      <c r="D1331" s="245"/>
      <c r="E1331" s="246"/>
      <c r="F1331" s="247"/>
    </row>
    <row r="1332" spans="3:6" customFormat="1" ht="15" x14ac:dyDescent="0.25">
      <c r="C1332" s="245"/>
      <c r="D1332" s="245"/>
      <c r="E1332" s="246"/>
      <c r="F1332" s="247"/>
    </row>
    <row r="1333" spans="3:6" customFormat="1" ht="15" x14ac:dyDescent="0.25">
      <c r="C1333" s="245"/>
      <c r="D1333" s="245"/>
      <c r="E1333" s="246"/>
      <c r="F1333" s="247"/>
    </row>
    <row r="1334" spans="3:6" customFormat="1" ht="15" x14ac:dyDescent="0.25">
      <c r="C1334" s="245"/>
      <c r="D1334" s="245"/>
      <c r="E1334" s="246"/>
      <c r="F1334" s="247"/>
    </row>
    <row r="1335" spans="3:6" customFormat="1" ht="15" x14ac:dyDescent="0.25">
      <c r="C1335" s="245"/>
      <c r="D1335" s="245"/>
      <c r="E1335" s="246"/>
      <c r="F1335" s="247"/>
    </row>
    <row r="1336" spans="3:6" customFormat="1" ht="15" x14ac:dyDescent="0.25">
      <c r="C1336" s="245"/>
      <c r="D1336" s="245"/>
      <c r="E1336" s="246"/>
      <c r="F1336" s="247"/>
    </row>
    <row r="1337" spans="3:6" customFormat="1" ht="15" x14ac:dyDescent="0.25">
      <c r="C1337" s="245"/>
      <c r="D1337" s="245"/>
      <c r="E1337" s="246"/>
      <c r="F1337" s="247"/>
    </row>
    <row r="1338" spans="3:6" customFormat="1" ht="15" x14ac:dyDescent="0.25">
      <c r="C1338" s="245"/>
      <c r="D1338" s="245"/>
      <c r="E1338" s="246"/>
      <c r="F1338" s="247"/>
    </row>
    <row r="1339" spans="3:6" customFormat="1" ht="15" x14ac:dyDescent="0.25">
      <c r="C1339" s="245"/>
      <c r="D1339" s="245"/>
      <c r="E1339" s="246"/>
      <c r="F1339" s="247"/>
    </row>
    <row r="1340" spans="3:6" customFormat="1" ht="15" x14ac:dyDescent="0.25">
      <c r="C1340" s="245"/>
      <c r="D1340" s="245"/>
      <c r="E1340" s="246"/>
      <c r="F1340" s="247"/>
    </row>
    <row r="1341" spans="3:6" customFormat="1" ht="15" x14ac:dyDescent="0.25">
      <c r="C1341" s="245"/>
      <c r="D1341" s="245"/>
      <c r="E1341" s="246"/>
      <c r="F1341" s="247"/>
    </row>
    <row r="1342" spans="3:6" customFormat="1" ht="15" x14ac:dyDescent="0.25">
      <c r="C1342" s="245"/>
      <c r="D1342" s="245"/>
      <c r="E1342" s="246"/>
      <c r="F1342" s="247"/>
    </row>
    <row r="1343" spans="3:6" customFormat="1" ht="15" x14ac:dyDescent="0.25">
      <c r="C1343" s="245"/>
      <c r="D1343" s="245"/>
      <c r="E1343" s="246"/>
      <c r="F1343" s="247"/>
    </row>
    <row r="1344" spans="3:6" customFormat="1" ht="15" x14ac:dyDescent="0.25">
      <c r="C1344" s="245"/>
      <c r="D1344" s="245"/>
      <c r="E1344" s="246"/>
      <c r="F1344" s="247"/>
    </row>
    <row r="1345" spans="3:6" customFormat="1" ht="15" x14ac:dyDescent="0.25">
      <c r="C1345" s="245"/>
      <c r="D1345" s="245"/>
      <c r="E1345" s="246"/>
      <c r="F1345" s="247"/>
    </row>
    <row r="1346" spans="3:6" customFormat="1" ht="15" x14ac:dyDescent="0.25">
      <c r="C1346" s="245"/>
      <c r="D1346" s="245"/>
      <c r="E1346" s="246"/>
      <c r="F1346" s="247"/>
    </row>
    <row r="1347" spans="3:6" customFormat="1" ht="15" x14ac:dyDescent="0.25">
      <c r="C1347" s="245"/>
      <c r="D1347" s="245"/>
      <c r="E1347" s="246"/>
      <c r="F1347" s="247"/>
    </row>
    <row r="1348" spans="3:6" customFormat="1" ht="15" x14ac:dyDescent="0.25">
      <c r="C1348" s="245"/>
      <c r="D1348" s="245"/>
      <c r="E1348" s="246"/>
      <c r="F1348" s="247"/>
    </row>
    <row r="1349" spans="3:6" customFormat="1" ht="15" x14ac:dyDescent="0.25">
      <c r="C1349" s="245"/>
      <c r="D1349" s="245"/>
      <c r="E1349" s="246"/>
      <c r="F1349" s="247"/>
    </row>
    <row r="1350" spans="3:6" customFormat="1" ht="15" x14ac:dyDescent="0.25">
      <c r="C1350" s="245"/>
      <c r="D1350" s="245"/>
      <c r="E1350" s="246"/>
      <c r="F1350" s="247"/>
    </row>
    <row r="1351" spans="3:6" customFormat="1" ht="15" x14ac:dyDescent="0.25">
      <c r="C1351" s="245"/>
      <c r="D1351" s="245"/>
      <c r="E1351" s="246"/>
      <c r="F1351" s="247"/>
    </row>
    <row r="1352" spans="3:6" customFormat="1" ht="15" x14ac:dyDescent="0.25">
      <c r="C1352" s="245"/>
      <c r="D1352" s="245"/>
      <c r="E1352" s="246"/>
      <c r="F1352" s="247"/>
    </row>
    <row r="1353" spans="3:6" customFormat="1" ht="15" x14ac:dyDescent="0.25">
      <c r="C1353" s="245"/>
      <c r="D1353" s="245"/>
      <c r="E1353" s="246"/>
      <c r="F1353" s="247"/>
    </row>
    <row r="1354" spans="3:6" customFormat="1" ht="15" x14ac:dyDescent="0.25">
      <c r="C1354" s="245"/>
      <c r="D1354" s="245"/>
      <c r="E1354" s="246"/>
      <c r="F1354" s="247"/>
    </row>
    <row r="1355" spans="3:6" customFormat="1" ht="15" x14ac:dyDescent="0.25">
      <c r="C1355" s="245"/>
      <c r="D1355" s="245"/>
      <c r="E1355" s="246"/>
      <c r="F1355" s="247"/>
    </row>
    <row r="1356" spans="3:6" customFormat="1" ht="15" x14ac:dyDescent="0.25">
      <c r="C1356" s="245"/>
      <c r="D1356" s="245"/>
      <c r="E1356" s="246"/>
      <c r="F1356" s="247"/>
    </row>
    <row r="1357" spans="3:6" customFormat="1" ht="15" x14ac:dyDescent="0.25">
      <c r="C1357" s="245"/>
      <c r="D1357" s="245"/>
      <c r="E1357" s="246"/>
      <c r="F1357" s="247"/>
    </row>
    <row r="1358" spans="3:6" customFormat="1" ht="15" x14ac:dyDescent="0.25">
      <c r="C1358" s="245"/>
      <c r="D1358" s="245"/>
      <c r="E1358" s="246"/>
      <c r="F1358" s="247"/>
    </row>
    <row r="1359" spans="3:6" customFormat="1" ht="15" x14ac:dyDescent="0.25">
      <c r="C1359" s="245"/>
      <c r="D1359" s="245"/>
      <c r="E1359" s="246"/>
      <c r="F1359" s="247"/>
    </row>
    <row r="1360" spans="3:6" customFormat="1" ht="15" x14ac:dyDescent="0.25">
      <c r="C1360" s="245"/>
      <c r="D1360" s="245"/>
      <c r="E1360" s="246"/>
      <c r="F1360" s="247"/>
    </row>
    <row r="1361" spans="3:6" customFormat="1" ht="15" x14ac:dyDescent="0.25">
      <c r="C1361" s="245"/>
      <c r="D1361" s="245"/>
      <c r="E1361" s="246"/>
      <c r="F1361" s="247"/>
    </row>
    <row r="1362" spans="3:6" customFormat="1" ht="15" x14ac:dyDescent="0.25">
      <c r="C1362" s="245"/>
      <c r="D1362" s="245"/>
      <c r="E1362" s="246"/>
      <c r="F1362" s="247"/>
    </row>
    <row r="1363" spans="3:6" customFormat="1" ht="15" x14ac:dyDescent="0.25">
      <c r="C1363" s="245"/>
      <c r="D1363" s="245"/>
      <c r="E1363" s="246"/>
      <c r="F1363" s="247"/>
    </row>
    <row r="1364" spans="3:6" customFormat="1" ht="15" x14ac:dyDescent="0.25">
      <c r="C1364" s="245"/>
      <c r="D1364" s="245"/>
      <c r="E1364" s="246"/>
      <c r="F1364" s="247"/>
    </row>
    <row r="1365" spans="3:6" customFormat="1" ht="15" x14ac:dyDescent="0.25">
      <c r="C1365" s="245"/>
      <c r="D1365" s="245"/>
      <c r="E1365" s="246"/>
      <c r="F1365" s="247"/>
    </row>
    <row r="1366" spans="3:6" customFormat="1" ht="15" x14ac:dyDescent="0.25">
      <c r="C1366" s="245"/>
      <c r="D1366" s="245"/>
      <c r="E1366" s="246"/>
      <c r="F1366" s="247"/>
    </row>
    <row r="1367" spans="3:6" customFormat="1" ht="15" x14ac:dyDescent="0.25">
      <c r="C1367" s="245"/>
      <c r="D1367" s="245"/>
      <c r="E1367" s="246"/>
      <c r="F1367" s="247"/>
    </row>
    <row r="1368" spans="3:6" customFormat="1" ht="15" x14ac:dyDescent="0.25">
      <c r="C1368" s="245"/>
      <c r="D1368" s="245"/>
      <c r="E1368" s="246"/>
      <c r="F1368" s="247"/>
    </row>
    <row r="1369" spans="3:6" customFormat="1" ht="15" x14ac:dyDescent="0.25">
      <c r="C1369" s="245"/>
      <c r="D1369" s="245"/>
      <c r="E1369" s="246"/>
      <c r="F1369" s="247"/>
    </row>
    <row r="1370" spans="3:6" customFormat="1" ht="15" x14ac:dyDescent="0.25">
      <c r="C1370" s="245"/>
      <c r="D1370" s="245"/>
      <c r="E1370" s="246"/>
      <c r="F1370" s="247"/>
    </row>
    <row r="1371" spans="3:6" customFormat="1" ht="15" x14ac:dyDescent="0.25">
      <c r="C1371" s="245"/>
      <c r="D1371" s="245"/>
      <c r="E1371" s="246"/>
      <c r="F1371" s="247"/>
    </row>
    <row r="1372" spans="3:6" customFormat="1" ht="15" x14ac:dyDescent="0.25">
      <c r="C1372" s="245"/>
      <c r="D1372" s="245"/>
      <c r="E1372" s="246"/>
      <c r="F1372" s="247"/>
    </row>
    <row r="1373" spans="3:6" customFormat="1" ht="15" x14ac:dyDescent="0.25">
      <c r="C1373" s="245"/>
      <c r="D1373" s="245"/>
      <c r="E1373" s="246"/>
      <c r="F1373" s="247"/>
    </row>
    <row r="1374" spans="3:6" customFormat="1" ht="15" x14ac:dyDescent="0.25">
      <c r="C1374" s="245"/>
      <c r="D1374" s="245"/>
      <c r="E1374" s="246"/>
      <c r="F1374" s="247"/>
    </row>
    <row r="1375" spans="3:6" customFormat="1" ht="15" x14ac:dyDescent="0.25">
      <c r="C1375" s="245"/>
      <c r="D1375" s="245"/>
      <c r="E1375" s="246"/>
      <c r="F1375" s="247"/>
    </row>
    <row r="1376" spans="3:6" customFormat="1" ht="15" x14ac:dyDescent="0.25">
      <c r="C1376" s="245"/>
      <c r="D1376" s="245"/>
      <c r="E1376" s="246"/>
      <c r="F1376" s="247"/>
    </row>
    <row r="1377" spans="3:6" customFormat="1" ht="15" x14ac:dyDescent="0.25">
      <c r="C1377" s="245"/>
      <c r="D1377" s="245"/>
      <c r="E1377" s="246"/>
      <c r="F1377" s="247"/>
    </row>
    <row r="1378" spans="3:6" customFormat="1" ht="15" x14ac:dyDescent="0.25">
      <c r="C1378" s="245"/>
      <c r="D1378" s="245"/>
      <c r="E1378" s="246"/>
      <c r="F1378" s="247"/>
    </row>
    <row r="1379" spans="3:6" customFormat="1" ht="15" x14ac:dyDescent="0.25">
      <c r="C1379" s="245"/>
      <c r="D1379" s="245"/>
      <c r="E1379" s="246"/>
      <c r="F1379" s="247"/>
    </row>
    <row r="1380" spans="3:6" customFormat="1" ht="15" x14ac:dyDescent="0.25">
      <c r="C1380" s="245"/>
      <c r="D1380" s="245"/>
      <c r="E1380" s="246"/>
      <c r="F1380" s="247"/>
    </row>
    <row r="1381" spans="3:6" customFormat="1" ht="15" x14ac:dyDescent="0.25">
      <c r="C1381" s="245"/>
      <c r="D1381" s="245"/>
      <c r="E1381" s="246"/>
      <c r="F1381" s="247"/>
    </row>
    <row r="1382" spans="3:6" customFormat="1" ht="15" x14ac:dyDescent="0.25">
      <c r="C1382" s="245"/>
      <c r="D1382" s="245"/>
      <c r="E1382" s="246"/>
      <c r="F1382" s="247"/>
    </row>
    <row r="1383" spans="3:6" customFormat="1" ht="15" x14ac:dyDescent="0.25">
      <c r="C1383" s="245"/>
      <c r="D1383" s="245"/>
      <c r="E1383" s="246"/>
      <c r="F1383" s="247"/>
    </row>
    <row r="1384" spans="3:6" customFormat="1" ht="15" x14ac:dyDescent="0.25">
      <c r="C1384" s="245"/>
      <c r="D1384" s="245"/>
      <c r="E1384" s="246"/>
      <c r="F1384" s="247"/>
    </row>
    <row r="1385" spans="3:6" customFormat="1" ht="15" x14ac:dyDescent="0.25">
      <c r="C1385" s="245"/>
      <c r="D1385" s="245"/>
      <c r="E1385" s="246"/>
      <c r="F1385" s="247"/>
    </row>
    <row r="1386" spans="3:6" customFormat="1" ht="15" x14ac:dyDescent="0.25">
      <c r="C1386" s="245"/>
      <c r="D1386" s="245"/>
      <c r="E1386" s="246"/>
      <c r="F1386" s="247"/>
    </row>
    <row r="1387" spans="3:6" customFormat="1" ht="15" x14ac:dyDescent="0.25">
      <c r="C1387" s="245"/>
      <c r="D1387" s="245"/>
      <c r="E1387" s="246"/>
      <c r="F1387" s="247"/>
    </row>
    <row r="1388" spans="3:6" customFormat="1" ht="15" x14ac:dyDescent="0.25">
      <c r="C1388" s="245"/>
      <c r="D1388" s="245"/>
      <c r="E1388" s="246"/>
      <c r="F1388" s="247"/>
    </row>
    <row r="1389" spans="3:6" customFormat="1" ht="15" x14ac:dyDescent="0.25">
      <c r="C1389" s="245"/>
      <c r="D1389" s="245"/>
      <c r="E1389" s="246"/>
      <c r="F1389" s="247"/>
    </row>
    <row r="1390" spans="3:6" customFormat="1" ht="15" x14ac:dyDescent="0.25">
      <c r="C1390" s="245"/>
      <c r="D1390" s="245"/>
      <c r="E1390" s="246"/>
      <c r="F1390" s="247"/>
    </row>
    <row r="1391" spans="3:6" customFormat="1" ht="15" x14ac:dyDescent="0.25">
      <c r="C1391" s="245"/>
      <c r="D1391" s="245"/>
      <c r="E1391" s="246"/>
      <c r="F1391" s="247"/>
    </row>
    <row r="1392" spans="3:6" customFormat="1" ht="15" x14ac:dyDescent="0.25">
      <c r="C1392" s="245"/>
      <c r="D1392" s="245"/>
      <c r="E1392" s="246"/>
      <c r="F1392" s="247"/>
    </row>
    <row r="1393" spans="3:6" customFormat="1" ht="15" x14ac:dyDescent="0.25">
      <c r="C1393" s="245"/>
      <c r="D1393" s="245"/>
      <c r="E1393" s="246"/>
      <c r="F1393" s="247"/>
    </row>
    <row r="1394" spans="3:6" customFormat="1" ht="15" x14ac:dyDescent="0.25">
      <c r="C1394" s="245"/>
      <c r="D1394" s="245"/>
      <c r="E1394" s="246"/>
      <c r="F1394" s="247"/>
    </row>
    <row r="1395" spans="3:6" customFormat="1" ht="15" x14ac:dyDescent="0.25">
      <c r="C1395" s="245"/>
      <c r="D1395" s="245"/>
      <c r="E1395" s="246"/>
      <c r="F1395" s="247"/>
    </row>
    <row r="1396" spans="3:6" customFormat="1" ht="15" x14ac:dyDescent="0.25">
      <c r="C1396" s="245"/>
      <c r="D1396" s="245"/>
      <c r="E1396" s="246"/>
      <c r="F1396" s="247"/>
    </row>
    <row r="1397" spans="3:6" customFormat="1" ht="15" x14ac:dyDescent="0.25">
      <c r="C1397" s="245"/>
      <c r="D1397" s="245"/>
      <c r="E1397" s="246"/>
      <c r="F1397" s="247"/>
    </row>
    <row r="1398" spans="3:6" customFormat="1" ht="15" x14ac:dyDescent="0.25">
      <c r="C1398" s="245"/>
      <c r="D1398" s="245"/>
      <c r="E1398" s="246"/>
      <c r="F1398" s="247"/>
    </row>
    <row r="1399" spans="3:6" customFormat="1" ht="15" x14ac:dyDescent="0.25">
      <c r="C1399" s="245"/>
      <c r="D1399" s="245"/>
      <c r="E1399" s="246"/>
      <c r="F1399" s="247"/>
    </row>
    <row r="1400" spans="3:6" customFormat="1" ht="15" x14ac:dyDescent="0.25">
      <c r="C1400" s="245"/>
      <c r="D1400" s="245"/>
      <c r="E1400" s="246"/>
      <c r="F1400" s="247"/>
    </row>
    <row r="1401" spans="3:6" customFormat="1" ht="15" x14ac:dyDescent="0.25">
      <c r="C1401" s="245"/>
      <c r="D1401" s="245"/>
      <c r="E1401" s="246"/>
      <c r="F1401" s="247"/>
    </row>
    <row r="1402" spans="3:6" customFormat="1" ht="15" x14ac:dyDescent="0.25">
      <c r="C1402" s="245"/>
      <c r="D1402" s="245"/>
      <c r="E1402" s="246"/>
      <c r="F1402" s="247"/>
    </row>
    <row r="1403" spans="3:6" customFormat="1" ht="15" x14ac:dyDescent="0.25">
      <c r="C1403" s="245"/>
      <c r="D1403" s="245"/>
      <c r="E1403" s="246"/>
      <c r="F1403" s="247"/>
    </row>
    <row r="1404" spans="3:6" customFormat="1" ht="15" x14ac:dyDescent="0.25">
      <c r="C1404" s="245"/>
      <c r="D1404" s="245"/>
      <c r="E1404" s="246"/>
      <c r="F1404" s="247"/>
    </row>
    <row r="1405" spans="3:6" customFormat="1" ht="15" x14ac:dyDescent="0.25">
      <c r="C1405" s="245"/>
      <c r="D1405" s="245"/>
      <c r="E1405" s="246"/>
      <c r="F1405" s="247"/>
    </row>
    <row r="1406" spans="3:6" customFormat="1" ht="15" x14ac:dyDescent="0.25">
      <c r="C1406" s="245"/>
      <c r="D1406" s="245"/>
      <c r="E1406" s="246"/>
      <c r="F1406" s="247"/>
    </row>
    <row r="1407" spans="3:6" customFormat="1" ht="15" x14ac:dyDescent="0.25">
      <c r="C1407" s="245"/>
      <c r="D1407" s="245"/>
      <c r="E1407" s="246"/>
      <c r="F1407" s="247"/>
    </row>
    <row r="1408" spans="3:6" customFormat="1" ht="15" x14ac:dyDescent="0.25">
      <c r="C1408" s="245"/>
      <c r="D1408" s="245"/>
      <c r="E1408" s="246"/>
      <c r="F1408" s="247"/>
    </row>
    <row r="1409" spans="3:6" customFormat="1" ht="15" x14ac:dyDescent="0.25">
      <c r="C1409" s="245"/>
      <c r="D1409" s="245"/>
      <c r="E1409" s="246"/>
      <c r="F1409" s="247"/>
    </row>
    <row r="1410" spans="3:6" customFormat="1" ht="15" x14ac:dyDescent="0.25">
      <c r="C1410" s="245"/>
      <c r="D1410" s="245"/>
      <c r="E1410" s="246"/>
      <c r="F1410" s="247"/>
    </row>
    <row r="1411" spans="3:6" customFormat="1" ht="15" x14ac:dyDescent="0.25">
      <c r="C1411" s="245"/>
      <c r="D1411" s="245"/>
      <c r="E1411" s="246"/>
      <c r="F1411" s="247"/>
    </row>
    <row r="1412" spans="3:6" customFormat="1" ht="15" x14ac:dyDescent="0.25">
      <c r="C1412" s="245"/>
      <c r="D1412" s="245"/>
      <c r="E1412" s="246"/>
      <c r="F1412" s="247"/>
    </row>
    <row r="1413" spans="3:6" customFormat="1" ht="15" x14ac:dyDescent="0.25">
      <c r="C1413" s="245"/>
      <c r="D1413" s="245"/>
      <c r="E1413" s="246"/>
      <c r="F1413" s="247"/>
    </row>
    <row r="1414" spans="3:6" customFormat="1" ht="15" x14ac:dyDescent="0.25">
      <c r="C1414" s="245"/>
      <c r="D1414" s="245"/>
      <c r="E1414" s="246"/>
      <c r="F1414" s="247"/>
    </row>
    <row r="1415" spans="3:6" customFormat="1" ht="15" x14ac:dyDescent="0.25">
      <c r="C1415" s="245"/>
      <c r="D1415" s="245"/>
      <c r="E1415" s="246"/>
      <c r="F1415" s="247"/>
    </row>
    <row r="1416" spans="3:6" customFormat="1" ht="15" x14ac:dyDescent="0.25">
      <c r="C1416" s="245"/>
      <c r="D1416" s="245"/>
      <c r="E1416" s="246"/>
      <c r="F1416" s="247"/>
    </row>
    <row r="1417" spans="3:6" customFormat="1" ht="15" x14ac:dyDescent="0.25">
      <c r="C1417" s="245"/>
      <c r="D1417" s="245"/>
      <c r="E1417" s="246"/>
      <c r="F1417" s="247"/>
    </row>
    <row r="1418" spans="3:6" customFormat="1" ht="15" x14ac:dyDescent="0.25">
      <c r="C1418" s="245"/>
      <c r="D1418" s="245"/>
      <c r="E1418" s="246"/>
      <c r="F1418" s="247"/>
    </row>
    <row r="1419" spans="3:6" customFormat="1" ht="15" x14ac:dyDescent="0.25">
      <c r="C1419" s="245"/>
      <c r="D1419" s="245"/>
      <c r="E1419" s="246"/>
      <c r="F1419" s="247"/>
    </row>
    <row r="1420" spans="3:6" customFormat="1" ht="15" x14ac:dyDescent="0.25">
      <c r="C1420" s="245"/>
      <c r="D1420" s="245"/>
      <c r="E1420" s="246"/>
      <c r="F1420" s="247"/>
    </row>
    <row r="1421" spans="3:6" customFormat="1" ht="15" x14ac:dyDescent="0.25">
      <c r="C1421" s="245"/>
      <c r="D1421" s="245"/>
      <c r="E1421" s="246"/>
      <c r="F1421" s="247"/>
    </row>
    <row r="1422" spans="3:6" customFormat="1" ht="15" x14ac:dyDescent="0.25">
      <c r="C1422" s="245"/>
      <c r="D1422" s="245"/>
      <c r="E1422" s="246"/>
      <c r="F1422" s="247"/>
    </row>
    <row r="1423" spans="3:6" customFormat="1" ht="15" x14ac:dyDescent="0.25">
      <c r="C1423" s="245"/>
      <c r="D1423" s="245"/>
      <c r="E1423" s="246"/>
      <c r="F1423" s="247"/>
    </row>
    <row r="1424" spans="3:6" customFormat="1" ht="15" x14ac:dyDescent="0.25">
      <c r="C1424" s="245"/>
      <c r="D1424" s="245"/>
      <c r="E1424" s="246"/>
      <c r="F1424" s="247"/>
    </row>
    <row r="1425" spans="3:6" customFormat="1" ht="15" x14ac:dyDescent="0.25">
      <c r="C1425" s="245"/>
      <c r="D1425" s="245"/>
      <c r="E1425" s="246"/>
      <c r="F1425" s="247"/>
    </row>
    <row r="1426" spans="3:6" customFormat="1" ht="15" x14ac:dyDescent="0.25">
      <c r="C1426" s="245"/>
      <c r="D1426" s="245"/>
      <c r="E1426" s="246"/>
      <c r="F1426" s="247"/>
    </row>
    <row r="1427" spans="3:6" customFormat="1" ht="15" x14ac:dyDescent="0.25">
      <c r="C1427" s="245"/>
      <c r="D1427" s="245"/>
      <c r="E1427" s="246"/>
      <c r="F1427" s="247"/>
    </row>
    <row r="1428" spans="3:6" customFormat="1" ht="15" x14ac:dyDescent="0.25">
      <c r="C1428" s="245"/>
      <c r="D1428" s="245"/>
      <c r="E1428" s="246"/>
      <c r="F1428" s="247"/>
    </row>
    <row r="1429" spans="3:6" customFormat="1" ht="15" x14ac:dyDescent="0.25">
      <c r="C1429" s="245"/>
      <c r="D1429" s="245"/>
      <c r="E1429" s="246"/>
      <c r="F1429" s="247"/>
    </row>
    <row r="1430" spans="3:6" customFormat="1" ht="15" x14ac:dyDescent="0.25">
      <c r="C1430" s="245"/>
      <c r="D1430" s="245"/>
      <c r="E1430" s="246"/>
      <c r="F1430" s="247"/>
    </row>
    <row r="1431" spans="3:6" customFormat="1" ht="15" x14ac:dyDescent="0.25">
      <c r="C1431" s="245"/>
      <c r="D1431" s="245"/>
      <c r="E1431" s="246"/>
      <c r="F1431" s="247"/>
    </row>
    <row r="1432" spans="3:6" customFormat="1" ht="15" x14ac:dyDescent="0.25">
      <c r="C1432" s="245"/>
      <c r="D1432" s="245"/>
      <c r="E1432" s="246"/>
      <c r="F1432" s="247"/>
    </row>
    <row r="1433" spans="3:6" customFormat="1" ht="15" x14ac:dyDescent="0.25">
      <c r="C1433" s="245"/>
      <c r="D1433" s="245"/>
      <c r="E1433" s="246"/>
      <c r="F1433" s="247"/>
    </row>
    <row r="1434" spans="3:6" customFormat="1" ht="15" x14ac:dyDescent="0.25">
      <c r="C1434" s="245"/>
      <c r="D1434" s="245"/>
      <c r="E1434" s="246"/>
      <c r="F1434" s="247"/>
    </row>
    <row r="1435" spans="3:6" customFormat="1" ht="15" x14ac:dyDescent="0.25">
      <c r="C1435" s="245"/>
      <c r="D1435" s="245"/>
      <c r="E1435" s="246"/>
      <c r="F1435" s="247"/>
    </row>
    <row r="1436" spans="3:6" customFormat="1" ht="15" x14ac:dyDescent="0.25">
      <c r="C1436" s="245"/>
      <c r="D1436" s="245"/>
      <c r="E1436" s="246"/>
      <c r="F1436" s="247"/>
    </row>
    <row r="1437" spans="3:6" customFormat="1" ht="15" x14ac:dyDescent="0.25">
      <c r="C1437" s="245"/>
      <c r="D1437" s="245"/>
      <c r="E1437" s="246"/>
      <c r="F1437" s="247"/>
    </row>
    <row r="1438" spans="3:6" customFormat="1" ht="15" x14ac:dyDescent="0.25">
      <c r="C1438" s="245"/>
      <c r="D1438" s="245"/>
      <c r="E1438" s="246"/>
      <c r="F1438" s="247"/>
    </row>
    <row r="1439" spans="3:6" customFormat="1" ht="15" x14ac:dyDescent="0.25">
      <c r="C1439" s="245"/>
      <c r="D1439" s="245"/>
      <c r="E1439" s="246"/>
      <c r="F1439" s="247"/>
    </row>
    <row r="1440" spans="3:6" customFormat="1" ht="15" x14ac:dyDescent="0.25">
      <c r="C1440" s="245"/>
      <c r="D1440" s="245"/>
      <c r="E1440" s="246"/>
      <c r="F1440" s="247"/>
    </row>
    <row r="1441" spans="3:6" customFormat="1" ht="15" x14ac:dyDescent="0.25">
      <c r="C1441" s="245"/>
      <c r="D1441" s="245"/>
      <c r="E1441" s="246"/>
      <c r="F1441" s="247"/>
    </row>
    <row r="1442" spans="3:6" customFormat="1" ht="15" x14ac:dyDescent="0.25">
      <c r="C1442" s="245"/>
      <c r="D1442" s="245"/>
      <c r="E1442" s="246"/>
      <c r="F1442" s="247"/>
    </row>
    <row r="1443" spans="3:6" customFormat="1" ht="15" x14ac:dyDescent="0.25">
      <c r="C1443" s="245"/>
      <c r="D1443" s="245"/>
      <c r="E1443" s="246"/>
      <c r="F1443" s="247"/>
    </row>
    <row r="1444" spans="3:6" customFormat="1" ht="15" x14ac:dyDescent="0.25">
      <c r="C1444" s="245"/>
      <c r="D1444" s="245"/>
      <c r="E1444" s="246"/>
      <c r="F1444" s="247"/>
    </row>
    <row r="1445" spans="3:6" customFormat="1" ht="15" x14ac:dyDescent="0.25">
      <c r="C1445" s="245"/>
      <c r="D1445" s="245"/>
      <c r="E1445" s="246"/>
      <c r="F1445" s="247"/>
    </row>
    <row r="1446" spans="3:6" customFormat="1" ht="15" x14ac:dyDescent="0.25">
      <c r="C1446" s="245"/>
      <c r="D1446" s="245"/>
      <c r="E1446" s="246"/>
      <c r="F1446" s="247"/>
    </row>
    <row r="1447" spans="3:6" customFormat="1" ht="15" x14ac:dyDescent="0.25">
      <c r="C1447" s="245"/>
      <c r="D1447" s="245"/>
      <c r="E1447" s="246"/>
      <c r="F1447" s="247"/>
    </row>
    <row r="1448" spans="3:6" customFormat="1" ht="15" x14ac:dyDescent="0.25">
      <c r="C1448" s="245"/>
      <c r="D1448" s="245"/>
      <c r="E1448" s="246"/>
      <c r="F1448" s="247"/>
    </row>
    <row r="1449" spans="3:6" customFormat="1" ht="15" x14ac:dyDescent="0.25">
      <c r="C1449" s="245"/>
      <c r="D1449" s="245"/>
      <c r="E1449" s="246"/>
      <c r="F1449" s="247"/>
    </row>
    <row r="1450" spans="3:6" customFormat="1" ht="15" x14ac:dyDescent="0.25">
      <c r="C1450" s="245"/>
      <c r="D1450" s="245"/>
      <c r="E1450" s="246"/>
      <c r="F1450" s="247"/>
    </row>
    <row r="1451" spans="3:6" customFormat="1" ht="15" x14ac:dyDescent="0.25">
      <c r="C1451" s="245"/>
      <c r="D1451" s="245"/>
      <c r="E1451" s="246"/>
      <c r="F1451" s="247"/>
    </row>
    <row r="1452" spans="3:6" customFormat="1" ht="15" x14ac:dyDescent="0.25">
      <c r="C1452" s="245"/>
      <c r="D1452" s="245"/>
      <c r="E1452" s="246"/>
      <c r="F1452" s="247"/>
    </row>
    <row r="1453" spans="3:6" customFormat="1" ht="15" x14ac:dyDescent="0.25">
      <c r="C1453" s="245"/>
      <c r="D1453" s="245"/>
      <c r="E1453" s="246"/>
      <c r="F1453" s="247"/>
    </row>
    <row r="1454" spans="3:6" customFormat="1" ht="15" x14ac:dyDescent="0.25">
      <c r="C1454" s="245"/>
      <c r="D1454" s="245"/>
      <c r="E1454" s="246"/>
      <c r="F1454" s="247"/>
    </row>
    <row r="1455" spans="3:6" customFormat="1" ht="15" x14ac:dyDescent="0.25">
      <c r="C1455" s="245"/>
      <c r="D1455" s="245"/>
      <c r="E1455" s="246"/>
      <c r="F1455" s="247"/>
    </row>
    <row r="1456" spans="3:6" customFormat="1" ht="15" x14ac:dyDescent="0.25">
      <c r="C1456" s="245"/>
      <c r="D1456" s="245"/>
      <c r="E1456" s="246"/>
      <c r="F1456" s="247"/>
    </row>
    <row r="1457" spans="3:6" customFormat="1" ht="15" x14ac:dyDescent="0.25">
      <c r="C1457" s="245"/>
      <c r="D1457" s="245"/>
      <c r="E1457" s="246"/>
      <c r="F1457" s="247"/>
    </row>
    <row r="1458" spans="3:6" customFormat="1" ht="15" x14ac:dyDescent="0.25">
      <c r="C1458" s="245"/>
      <c r="D1458" s="245"/>
      <c r="E1458" s="246"/>
      <c r="F1458" s="247"/>
    </row>
    <row r="1459" spans="3:6" customFormat="1" ht="15" x14ac:dyDescent="0.25">
      <c r="C1459" s="245"/>
      <c r="D1459" s="245"/>
      <c r="E1459" s="246"/>
      <c r="F1459" s="247"/>
    </row>
    <row r="1460" spans="3:6" customFormat="1" ht="15" x14ac:dyDescent="0.25">
      <c r="C1460" s="245"/>
      <c r="D1460" s="245"/>
      <c r="E1460" s="246"/>
      <c r="F1460" s="247"/>
    </row>
    <row r="1461" spans="3:6" customFormat="1" ht="15" x14ac:dyDescent="0.25">
      <c r="C1461" s="245"/>
      <c r="D1461" s="245"/>
      <c r="E1461" s="246"/>
      <c r="F1461" s="247"/>
    </row>
    <row r="1462" spans="3:6" customFormat="1" ht="15" x14ac:dyDescent="0.25">
      <c r="C1462" s="245"/>
      <c r="D1462" s="245"/>
      <c r="E1462" s="246"/>
      <c r="F1462" s="247"/>
    </row>
    <row r="1463" spans="3:6" customFormat="1" ht="15" x14ac:dyDescent="0.25">
      <c r="C1463" s="245"/>
      <c r="D1463" s="245"/>
      <c r="E1463" s="246"/>
      <c r="F1463" s="247"/>
    </row>
    <row r="1464" spans="3:6" customFormat="1" ht="15" x14ac:dyDescent="0.25">
      <c r="C1464" s="245"/>
      <c r="D1464" s="245"/>
      <c r="E1464" s="246"/>
      <c r="F1464" s="247"/>
    </row>
    <row r="1465" spans="3:6" customFormat="1" ht="15" x14ac:dyDescent="0.25">
      <c r="C1465" s="245"/>
      <c r="D1465" s="245"/>
      <c r="E1465" s="246"/>
      <c r="F1465" s="247"/>
    </row>
    <row r="1466" spans="3:6" customFormat="1" ht="15" x14ac:dyDescent="0.25">
      <c r="C1466" s="245"/>
      <c r="D1466" s="245"/>
      <c r="E1466" s="246"/>
      <c r="F1466" s="247"/>
    </row>
    <row r="1467" spans="3:6" customFormat="1" ht="15" x14ac:dyDescent="0.25">
      <c r="C1467" s="245"/>
      <c r="D1467" s="245"/>
      <c r="E1467" s="246"/>
      <c r="F1467" s="247"/>
    </row>
    <row r="1468" spans="3:6" customFormat="1" ht="15" x14ac:dyDescent="0.25">
      <c r="C1468" s="245"/>
      <c r="D1468" s="245"/>
      <c r="E1468" s="246"/>
      <c r="F1468" s="247"/>
    </row>
    <row r="1469" spans="3:6" customFormat="1" ht="15" x14ac:dyDescent="0.25">
      <c r="C1469" s="245"/>
      <c r="D1469" s="245"/>
      <c r="E1469" s="246"/>
      <c r="F1469" s="247"/>
    </row>
    <row r="1470" spans="3:6" customFormat="1" ht="15" x14ac:dyDescent="0.25">
      <c r="C1470" s="245"/>
      <c r="D1470" s="245"/>
      <c r="E1470" s="246"/>
      <c r="F1470" s="247"/>
    </row>
    <row r="1471" spans="3:6" customFormat="1" ht="15" x14ac:dyDescent="0.25">
      <c r="C1471" s="245"/>
      <c r="D1471" s="245"/>
      <c r="E1471" s="246"/>
      <c r="F1471" s="247"/>
    </row>
    <row r="1472" spans="3:6" customFormat="1" ht="15" x14ac:dyDescent="0.25">
      <c r="C1472" s="245"/>
      <c r="D1472" s="245"/>
      <c r="E1472" s="246"/>
      <c r="F1472" s="247"/>
    </row>
    <row r="1473" spans="3:6" customFormat="1" ht="15" x14ac:dyDescent="0.25">
      <c r="C1473" s="245"/>
      <c r="D1473" s="245"/>
      <c r="E1473" s="246"/>
      <c r="F1473" s="247"/>
    </row>
    <row r="1474" spans="3:6" customFormat="1" ht="15" x14ac:dyDescent="0.25">
      <c r="C1474" s="245"/>
      <c r="D1474" s="245"/>
      <c r="E1474" s="246"/>
      <c r="F1474" s="247"/>
    </row>
    <row r="1475" spans="3:6" customFormat="1" ht="15" x14ac:dyDescent="0.25">
      <c r="C1475" s="245"/>
      <c r="D1475" s="245"/>
      <c r="E1475" s="246"/>
      <c r="F1475" s="247"/>
    </row>
    <row r="1476" spans="3:6" customFormat="1" ht="15" x14ac:dyDescent="0.25">
      <c r="C1476" s="245"/>
      <c r="D1476" s="245"/>
      <c r="E1476" s="246"/>
      <c r="F1476" s="247"/>
    </row>
    <row r="1477" spans="3:6" customFormat="1" ht="15" x14ac:dyDescent="0.25">
      <c r="C1477" s="245"/>
      <c r="D1477" s="245"/>
      <c r="E1477" s="246"/>
      <c r="F1477" s="247"/>
    </row>
    <row r="1478" spans="3:6" customFormat="1" ht="15" x14ac:dyDescent="0.25">
      <c r="C1478" s="245"/>
      <c r="D1478" s="245"/>
      <c r="E1478" s="246"/>
      <c r="F1478" s="247"/>
    </row>
    <row r="1479" spans="3:6" customFormat="1" ht="15" x14ac:dyDescent="0.25">
      <c r="C1479" s="245"/>
      <c r="D1479" s="245"/>
      <c r="E1479" s="246"/>
      <c r="F1479" s="247"/>
    </row>
    <row r="1480" spans="3:6" customFormat="1" ht="15" x14ac:dyDescent="0.25">
      <c r="C1480" s="245"/>
      <c r="D1480" s="245"/>
      <c r="E1480" s="246"/>
      <c r="F1480" s="247"/>
    </row>
    <row r="1481" spans="3:6" customFormat="1" ht="15" x14ac:dyDescent="0.25">
      <c r="C1481" s="245"/>
      <c r="D1481" s="245"/>
      <c r="E1481" s="246"/>
      <c r="F1481" s="247"/>
    </row>
    <row r="1482" spans="3:6" customFormat="1" ht="15" x14ac:dyDescent="0.25">
      <c r="C1482" s="245"/>
      <c r="D1482" s="245"/>
      <c r="E1482" s="246"/>
      <c r="F1482" s="247"/>
    </row>
    <row r="1483" spans="3:6" customFormat="1" ht="15" x14ac:dyDescent="0.25">
      <c r="C1483" s="245"/>
      <c r="D1483" s="245"/>
      <c r="E1483" s="246"/>
      <c r="F1483" s="247"/>
    </row>
    <row r="1484" spans="3:6" customFormat="1" ht="15" x14ac:dyDescent="0.25">
      <c r="C1484" s="245"/>
      <c r="D1484" s="245"/>
      <c r="E1484" s="246"/>
      <c r="F1484" s="247"/>
    </row>
    <row r="1485" spans="3:6" customFormat="1" ht="15" x14ac:dyDescent="0.25">
      <c r="C1485" s="245"/>
      <c r="D1485" s="245"/>
      <c r="E1485" s="246"/>
      <c r="F1485" s="247"/>
    </row>
    <row r="1486" spans="3:6" customFormat="1" ht="15" x14ac:dyDescent="0.25">
      <c r="C1486" s="245"/>
      <c r="D1486" s="245"/>
      <c r="E1486" s="246"/>
      <c r="F1486" s="247"/>
    </row>
    <row r="1487" spans="3:6" customFormat="1" ht="15" x14ac:dyDescent="0.25">
      <c r="C1487" s="245"/>
      <c r="D1487" s="245"/>
      <c r="E1487" s="246"/>
      <c r="F1487" s="247"/>
    </row>
    <row r="1488" spans="3:6" customFormat="1" ht="15" x14ac:dyDescent="0.25">
      <c r="C1488" s="245"/>
      <c r="D1488" s="245"/>
      <c r="E1488" s="246"/>
      <c r="F1488" s="247"/>
    </row>
    <row r="1489" spans="3:6" customFormat="1" ht="15" x14ac:dyDescent="0.25">
      <c r="C1489" s="245"/>
      <c r="D1489" s="245"/>
      <c r="E1489" s="246"/>
      <c r="F1489" s="247"/>
    </row>
    <row r="1490" spans="3:6" customFormat="1" ht="15" x14ac:dyDescent="0.25">
      <c r="C1490" s="245"/>
      <c r="D1490" s="245"/>
      <c r="E1490" s="246"/>
      <c r="F1490" s="247"/>
    </row>
    <row r="1491" spans="3:6" customFormat="1" ht="15" x14ac:dyDescent="0.25">
      <c r="C1491" s="245"/>
      <c r="D1491" s="245"/>
      <c r="E1491" s="246"/>
      <c r="F1491" s="247"/>
    </row>
    <row r="1492" spans="3:6" customFormat="1" ht="15" x14ac:dyDescent="0.25">
      <c r="C1492" s="245"/>
      <c r="D1492" s="245"/>
      <c r="E1492" s="246"/>
      <c r="F1492" s="247"/>
    </row>
    <row r="1493" spans="3:6" customFormat="1" ht="15" x14ac:dyDescent="0.25">
      <c r="C1493" s="245"/>
      <c r="D1493" s="245"/>
      <c r="E1493" s="246"/>
      <c r="F1493" s="247"/>
    </row>
    <row r="1494" spans="3:6" customFormat="1" ht="15" x14ac:dyDescent="0.25">
      <c r="C1494" s="245"/>
      <c r="D1494" s="245"/>
      <c r="E1494" s="246"/>
      <c r="F1494" s="247"/>
    </row>
    <row r="1495" spans="3:6" customFormat="1" ht="15" x14ac:dyDescent="0.25">
      <c r="C1495" s="245"/>
      <c r="D1495" s="245"/>
      <c r="E1495" s="246"/>
      <c r="F1495" s="247"/>
    </row>
    <row r="1496" spans="3:6" customFormat="1" ht="15" x14ac:dyDescent="0.25">
      <c r="C1496" s="245"/>
      <c r="D1496" s="245"/>
      <c r="E1496" s="246"/>
      <c r="F1496" s="247"/>
    </row>
    <row r="1497" spans="3:6" customFormat="1" ht="15" x14ac:dyDescent="0.25">
      <c r="C1497" s="245"/>
      <c r="D1497" s="245"/>
      <c r="E1497" s="246"/>
      <c r="F1497" s="247"/>
    </row>
    <row r="1498" spans="3:6" customFormat="1" ht="15" x14ac:dyDescent="0.25">
      <c r="C1498" s="245"/>
      <c r="D1498" s="245"/>
      <c r="E1498" s="246"/>
      <c r="F1498" s="247"/>
    </row>
    <row r="1499" spans="3:6" customFormat="1" ht="15" x14ac:dyDescent="0.25">
      <c r="C1499" s="245"/>
      <c r="D1499" s="245"/>
      <c r="E1499" s="246"/>
      <c r="F1499" s="247"/>
    </row>
    <row r="1500" spans="3:6" customFormat="1" ht="15" x14ac:dyDescent="0.25">
      <c r="C1500" s="245"/>
      <c r="D1500" s="245"/>
      <c r="E1500" s="246"/>
      <c r="F1500" s="247"/>
    </row>
    <row r="1501" spans="3:6" customFormat="1" ht="15" x14ac:dyDescent="0.25">
      <c r="C1501" s="245"/>
      <c r="D1501" s="245"/>
      <c r="E1501" s="246"/>
      <c r="F1501" s="247"/>
    </row>
    <row r="1502" spans="3:6" customFormat="1" ht="15" x14ac:dyDescent="0.25">
      <c r="C1502" s="245"/>
      <c r="D1502" s="245"/>
      <c r="E1502" s="246"/>
      <c r="F1502" s="247"/>
    </row>
    <row r="1503" spans="3:6" customFormat="1" ht="15" x14ac:dyDescent="0.25">
      <c r="C1503" s="245"/>
      <c r="D1503" s="245"/>
      <c r="E1503" s="246"/>
      <c r="F1503" s="247"/>
    </row>
    <row r="1504" spans="3:6" customFormat="1" ht="15" x14ac:dyDescent="0.25">
      <c r="C1504" s="245"/>
      <c r="D1504" s="245"/>
      <c r="E1504" s="246"/>
      <c r="F1504" s="247"/>
    </row>
    <row r="1505" spans="3:6" customFormat="1" ht="15" x14ac:dyDescent="0.25">
      <c r="C1505" s="245"/>
      <c r="D1505" s="245"/>
      <c r="E1505" s="246"/>
      <c r="F1505" s="247"/>
    </row>
    <row r="1506" spans="3:6" customFormat="1" ht="15" x14ac:dyDescent="0.25">
      <c r="C1506" s="245"/>
      <c r="D1506" s="245"/>
      <c r="E1506" s="246"/>
      <c r="F1506" s="247"/>
    </row>
    <row r="1507" spans="3:6" customFormat="1" ht="15" x14ac:dyDescent="0.25">
      <c r="C1507" s="245"/>
      <c r="D1507" s="245"/>
      <c r="E1507" s="246"/>
      <c r="F1507" s="247"/>
    </row>
    <row r="1508" spans="3:6" customFormat="1" ht="15" x14ac:dyDescent="0.25">
      <c r="C1508" s="245"/>
      <c r="D1508" s="245"/>
      <c r="E1508" s="246"/>
      <c r="F1508" s="247"/>
    </row>
    <row r="1509" spans="3:6" customFormat="1" ht="15" x14ac:dyDescent="0.25">
      <c r="C1509" s="245"/>
      <c r="D1509" s="245"/>
      <c r="E1509" s="246"/>
      <c r="F1509" s="247"/>
    </row>
    <row r="1510" spans="3:6" customFormat="1" ht="15" x14ac:dyDescent="0.25">
      <c r="C1510" s="245"/>
      <c r="D1510" s="245"/>
      <c r="E1510" s="246"/>
      <c r="F1510" s="247"/>
    </row>
    <row r="1511" spans="3:6" customFormat="1" ht="15" x14ac:dyDescent="0.25">
      <c r="C1511" s="245"/>
      <c r="D1511" s="245"/>
      <c r="E1511" s="246"/>
      <c r="F1511" s="247"/>
    </row>
    <row r="1512" spans="3:6" customFormat="1" ht="15" x14ac:dyDescent="0.25">
      <c r="C1512" s="245"/>
      <c r="D1512" s="245"/>
      <c r="E1512" s="246"/>
      <c r="F1512" s="247"/>
    </row>
    <row r="1513" spans="3:6" customFormat="1" ht="15" x14ac:dyDescent="0.25">
      <c r="C1513" s="245"/>
      <c r="D1513" s="245"/>
      <c r="E1513" s="246"/>
      <c r="F1513" s="247"/>
    </row>
    <row r="1514" spans="3:6" customFormat="1" ht="15" x14ac:dyDescent="0.25">
      <c r="C1514" s="245"/>
      <c r="D1514" s="245"/>
      <c r="E1514" s="246"/>
      <c r="F1514" s="247"/>
    </row>
    <row r="1515" spans="3:6" customFormat="1" ht="15" x14ac:dyDescent="0.25">
      <c r="C1515" s="245"/>
      <c r="D1515" s="245"/>
      <c r="E1515" s="246"/>
      <c r="F1515" s="247"/>
    </row>
    <row r="1516" spans="3:6" customFormat="1" ht="15" x14ac:dyDescent="0.25">
      <c r="C1516" s="245"/>
      <c r="D1516" s="245"/>
      <c r="E1516" s="246"/>
      <c r="F1516" s="247"/>
    </row>
    <row r="1517" spans="3:6" customFormat="1" ht="15" x14ac:dyDescent="0.25">
      <c r="C1517" s="245"/>
      <c r="D1517" s="245"/>
      <c r="E1517" s="246"/>
      <c r="F1517" s="247"/>
    </row>
    <row r="1518" spans="3:6" customFormat="1" ht="15" x14ac:dyDescent="0.25">
      <c r="C1518" s="245"/>
      <c r="D1518" s="245"/>
      <c r="E1518" s="246"/>
      <c r="F1518" s="247"/>
    </row>
    <row r="1519" spans="3:6" customFormat="1" ht="15" x14ac:dyDescent="0.25">
      <c r="C1519" s="245"/>
      <c r="D1519" s="245"/>
      <c r="E1519" s="246"/>
      <c r="F1519" s="247"/>
    </row>
    <row r="1520" spans="3:6" customFormat="1" ht="15" x14ac:dyDescent="0.25">
      <c r="C1520" s="245"/>
      <c r="D1520" s="245"/>
      <c r="E1520" s="246"/>
      <c r="F1520" s="247"/>
    </row>
    <row r="1521" spans="3:6" customFormat="1" ht="15" x14ac:dyDescent="0.25">
      <c r="C1521" s="245"/>
      <c r="D1521" s="245"/>
      <c r="E1521" s="246"/>
      <c r="F1521" s="247"/>
    </row>
    <row r="1522" spans="3:6" customFormat="1" ht="15" x14ac:dyDescent="0.25">
      <c r="C1522" s="245"/>
      <c r="D1522" s="245"/>
      <c r="E1522" s="246"/>
      <c r="F1522" s="247"/>
    </row>
    <row r="1523" spans="3:6" customFormat="1" ht="15" x14ac:dyDescent="0.25">
      <c r="C1523" s="245"/>
      <c r="D1523" s="245"/>
      <c r="E1523" s="246"/>
      <c r="F1523" s="247"/>
    </row>
    <row r="1524" spans="3:6" customFormat="1" ht="15" x14ac:dyDescent="0.25">
      <c r="C1524" s="245"/>
      <c r="D1524" s="245"/>
      <c r="E1524" s="246"/>
      <c r="F1524" s="247"/>
    </row>
    <row r="1525" spans="3:6" customFormat="1" ht="15" x14ac:dyDescent="0.25">
      <c r="C1525" s="245"/>
      <c r="D1525" s="245"/>
      <c r="E1525" s="246"/>
      <c r="F1525" s="247"/>
    </row>
    <row r="1526" spans="3:6" customFormat="1" ht="15" x14ac:dyDescent="0.25">
      <c r="C1526" s="245"/>
      <c r="D1526" s="245"/>
      <c r="E1526" s="246"/>
      <c r="F1526" s="247"/>
    </row>
    <row r="1527" spans="3:6" customFormat="1" ht="15" x14ac:dyDescent="0.25">
      <c r="C1527" s="245"/>
      <c r="D1527" s="245"/>
      <c r="E1527" s="246"/>
      <c r="F1527" s="247"/>
    </row>
    <row r="1528" spans="3:6" customFormat="1" ht="15" x14ac:dyDescent="0.25">
      <c r="C1528" s="245"/>
      <c r="D1528" s="245"/>
      <c r="E1528" s="246"/>
      <c r="F1528" s="247"/>
    </row>
    <row r="1529" spans="3:6" customFormat="1" ht="15" x14ac:dyDescent="0.25">
      <c r="C1529" s="245"/>
      <c r="D1529" s="245"/>
      <c r="E1529" s="246"/>
      <c r="F1529" s="247"/>
    </row>
    <row r="1530" spans="3:6" customFormat="1" ht="15" x14ac:dyDescent="0.25">
      <c r="C1530" s="245"/>
      <c r="D1530" s="245"/>
      <c r="E1530" s="246"/>
      <c r="F1530" s="247"/>
    </row>
    <row r="1531" spans="3:6" customFormat="1" ht="15" x14ac:dyDescent="0.25">
      <c r="C1531" s="245"/>
      <c r="D1531" s="245"/>
      <c r="E1531" s="246"/>
      <c r="F1531" s="247"/>
    </row>
    <row r="1532" spans="3:6" customFormat="1" ht="15" x14ac:dyDescent="0.25">
      <c r="C1532" s="245"/>
      <c r="D1532" s="245"/>
      <c r="E1532" s="246"/>
      <c r="F1532" s="247"/>
    </row>
    <row r="1533" spans="3:6" customFormat="1" ht="15" x14ac:dyDescent="0.25">
      <c r="C1533" s="245"/>
      <c r="D1533" s="245"/>
      <c r="E1533" s="246"/>
      <c r="F1533" s="247"/>
    </row>
    <row r="1534" spans="3:6" customFormat="1" ht="15" x14ac:dyDescent="0.25">
      <c r="C1534" s="245"/>
      <c r="D1534" s="245"/>
      <c r="E1534" s="246"/>
      <c r="F1534" s="247"/>
    </row>
    <row r="1535" spans="3:6" customFormat="1" ht="15" x14ac:dyDescent="0.25">
      <c r="C1535" s="245"/>
      <c r="D1535" s="245"/>
      <c r="E1535" s="246"/>
      <c r="F1535" s="247"/>
    </row>
    <row r="1536" spans="3:6" customFormat="1" ht="15" x14ac:dyDescent="0.25">
      <c r="C1536" s="245"/>
      <c r="D1536" s="245"/>
      <c r="E1536" s="246"/>
      <c r="F1536" s="247"/>
    </row>
    <row r="1537" spans="3:6" customFormat="1" ht="15" x14ac:dyDescent="0.25">
      <c r="C1537" s="245"/>
      <c r="D1537" s="245"/>
      <c r="E1537" s="246"/>
      <c r="F1537" s="247"/>
    </row>
    <row r="1538" spans="3:6" customFormat="1" ht="15" x14ac:dyDescent="0.25">
      <c r="C1538" s="245"/>
      <c r="D1538" s="245"/>
      <c r="E1538" s="246"/>
      <c r="F1538" s="247"/>
    </row>
    <row r="1539" spans="3:6" customFormat="1" ht="15" x14ac:dyDescent="0.25">
      <c r="C1539" s="245"/>
      <c r="D1539" s="245"/>
      <c r="E1539" s="246"/>
      <c r="F1539" s="247"/>
    </row>
    <row r="1540" spans="3:6" customFormat="1" ht="15" x14ac:dyDescent="0.25">
      <c r="C1540" s="245"/>
      <c r="D1540" s="245"/>
      <c r="E1540" s="246"/>
      <c r="F1540" s="247"/>
    </row>
    <row r="1541" spans="3:6" customFormat="1" ht="15" x14ac:dyDescent="0.25">
      <c r="C1541" s="245"/>
      <c r="D1541" s="245"/>
      <c r="E1541" s="246"/>
      <c r="F1541" s="247"/>
    </row>
    <row r="1542" spans="3:6" customFormat="1" ht="15" x14ac:dyDescent="0.25">
      <c r="C1542" s="245"/>
      <c r="D1542" s="245"/>
      <c r="E1542" s="246"/>
      <c r="F1542" s="247"/>
    </row>
    <row r="1543" spans="3:6" customFormat="1" ht="15" x14ac:dyDescent="0.25">
      <c r="C1543" s="245"/>
      <c r="D1543" s="245"/>
      <c r="E1543" s="246"/>
      <c r="F1543" s="247"/>
    </row>
    <row r="1544" spans="3:6" customFormat="1" ht="15" x14ac:dyDescent="0.25">
      <c r="C1544" s="245"/>
      <c r="D1544" s="245"/>
      <c r="E1544" s="246"/>
      <c r="F1544" s="247"/>
    </row>
    <row r="1545" spans="3:6" customFormat="1" ht="15" x14ac:dyDescent="0.25">
      <c r="C1545" s="245"/>
      <c r="D1545" s="245"/>
      <c r="E1545" s="246"/>
      <c r="F1545" s="247"/>
    </row>
    <row r="1546" spans="3:6" customFormat="1" ht="15" x14ac:dyDescent="0.25">
      <c r="C1546" s="245"/>
      <c r="D1546" s="245"/>
      <c r="E1546" s="246"/>
      <c r="F1546" s="247"/>
    </row>
    <row r="1547" spans="3:6" customFormat="1" ht="15" x14ac:dyDescent="0.25">
      <c r="C1547" s="245"/>
      <c r="D1547" s="245"/>
      <c r="E1547" s="246"/>
      <c r="F1547" s="247"/>
    </row>
    <row r="1548" spans="3:6" customFormat="1" ht="15" x14ac:dyDescent="0.25">
      <c r="C1548" s="245"/>
      <c r="D1548" s="245"/>
      <c r="E1548" s="246"/>
      <c r="F1548" s="247"/>
    </row>
    <row r="1549" spans="3:6" customFormat="1" ht="15" x14ac:dyDescent="0.25">
      <c r="C1549" s="245"/>
      <c r="D1549" s="245"/>
      <c r="E1549" s="246"/>
      <c r="F1549" s="247"/>
    </row>
    <row r="1550" spans="3:6" customFormat="1" ht="15" x14ac:dyDescent="0.25">
      <c r="C1550" s="245"/>
      <c r="D1550" s="245"/>
      <c r="E1550" s="246"/>
      <c r="F1550" s="247"/>
    </row>
    <row r="1551" spans="3:6" customFormat="1" ht="15" x14ac:dyDescent="0.25">
      <c r="C1551" s="245"/>
      <c r="D1551" s="245"/>
      <c r="E1551" s="246"/>
      <c r="F1551" s="247"/>
    </row>
    <row r="1552" spans="3:6" customFormat="1" ht="15" x14ac:dyDescent="0.25">
      <c r="C1552" s="245"/>
      <c r="D1552" s="245"/>
      <c r="E1552" s="246"/>
      <c r="F1552" s="247"/>
    </row>
    <row r="1553" spans="3:6" customFormat="1" ht="15" x14ac:dyDescent="0.25">
      <c r="C1553" s="245"/>
      <c r="D1553" s="245"/>
      <c r="E1553" s="246"/>
      <c r="F1553" s="247"/>
    </row>
    <row r="1554" spans="3:6" customFormat="1" ht="15" x14ac:dyDescent="0.25">
      <c r="C1554" s="245"/>
      <c r="D1554" s="245"/>
      <c r="E1554" s="246"/>
      <c r="F1554" s="247"/>
    </row>
    <row r="1555" spans="3:6" customFormat="1" ht="15" x14ac:dyDescent="0.25">
      <c r="C1555" s="245"/>
      <c r="D1555" s="245"/>
      <c r="E1555" s="246"/>
      <c r="F1555" s="247"/>
    </row>
    <row r="1556" spans="3:6" customFormat="1" ht="15" x14ac:dyDescent="0.25">
      <c r="C1556" s="245"/>
      <c r="D1556" s="245"/>
      <c r="E1556" s="246"/>
      <c r="F1556" s="247"/>
    </row>
    <row r="1557" spans="3:6" customFormat="1" ht="15" x14ac:dyDescent="0.25">
      <c r="C1557" s="245"/>
      <c r="D1557" s="245"/>
      <c r="E1557" s="246"/>
      <c r="F1557" s="247"/>
    </row>
    <row r="1558" spans="3:6" customFormat="1" ht="15" x14ac:dyDescent="0.25">
      <c r="C1558" s="245"/>
      <c r="D1558" s="245"/>
      <c r="E1558" s="246"/>
      <c r="F1558" s="247"/>
    </row>
    <row r="1559" spans="3:6" customFormat="1" ht="15" x14ac:dyDescent="0.25">
      <c r="C1559" s="245"/>
      <c r="D1559" s="245"/>
      <c r="E1559" s="246"/>
      <c r="F1559" s="247"/>
    </row>
    <row r="1560" spans="3:6" customFormat="1" ht="15" x14ac:dyDescent="0.25">
      <c r="C1560" s="245"/>
      <c r="D1560" s="245"/>
      <c r="E1560" s="246"/>
      <c r="F1560" s="247"/>
    </row>
    <row r="1561" spans="3:6" customFormat="1" ht="15" x14ac:dyDescent="0.25">
      <c r="C1561" s="245"/>
      <c r="D1561" s="245"/>
      <c r="E1561" s="246"/>
      <c r="F1561" s="247"/>
    </row>
    <row r="1562" spans="3:6" customFormat="1" ht="15" x14ac:dyDescent="0.25">
      <c r="C1562" s="245"/>
      <c r="D1562" s="245"/>
      <c r="E1562" s="246"/>
      <c r="F1562" s="247"/>
    </row>
    <row r="1563" spans="3:6" customFormat="1" ht="15" x14ac:dyDescent="0.25">
      <c r="C1563" s="245"/>
      <c r="D1563" s="245"/>
      <c r="E1563" s="246"/>
      <c r="F1563" s="247"/>
    </row>
    <row r="1564" spans="3:6" customFormat="1" ht="15" x14ac:dyDescent="0.25">
      <c r="C1564" s="245"/>
      <c r="D1564" s="245"/>
      <c r="E1564" s="246"/>
      <c r="F1564" s="247"/>
    </row>
    <row r="1565" spans="3:6" customFormat="1" ht="15" x14ac:dyDescent="0.25">
      <c r="C1565" s="245"/>
      <c r="D1565" s="245"/>
      <c r="E1565" s="246"/>
      <c r="F1565" s="247"/>
    </row>
    <row r="1566" spans="3:6" customFormat="1" ht="15" x14ac:dyDescent="0.25">
      <c r="C1566" s="245"/>
      <c r="D1566" s="245"/>
      <c r="E1566" s="246"/>
      <c r="F1566" s="247"/>
    </row>
    <row r="1567" spans="3:6" customFormat="1" ht="15" x14ac:dyDescent="0.25">
      <c r="C1567" s="245"/>
      <c r="D1567" s="245"/>
      <c r="E1567" s="246"/>
      <c r="F1567" s="247"/>
    </row>
    <row r="1568" spans="3:6" customFormat="1" ht="15" x14ac:dyDescent="0.25">
      <c r="C1568" s="245"/>
      <c r="D1568" s="245"/>
      <c r="E1568" s="246"/>
      <c r="F1568" s="247"/>
    </row>
    <row r="1569" spans="3:6" customFormat="1" ht="15" x14ac:dyDescent="0.25">
      <c r="C1569" s="245"/>
      <c r="D1569" s="245"/>
      <c r="E1569" s="246"/>
      <c r="F1569" s="247"/>
    </row>
    <row r="1570" spans="3:6" customFormat="1" ht="15" x14ac:dyDescent="0.25">
      <c r="C1570" s="245"/>
      <c r="D1570" s="245"/>
      <c r="E1570" s="246"/>
      <c r="F1570" s="247"/>
    </row>
    <row r="1571" spans="3:6" customFormat="1" ht="15" x14ac:dyDescent="0.25">
      <c r="C1571" s="245"/>
      <c r="D1571" s="245"/>
      <c r="E1571" s="246"/>
      <c r="F1571" s="247"/>
    </row>
    <row r="1572" spans="3:6" customFormat="1" ht="15" x14ac:dyDescent="0.25">
      <c r="C1572" s="245"/>
      <c r="D1572" s="245"/>
      <c r="E1572" s="246"/>
      <c r="F1572" s="247"/>
    </row>
    <row r="1573" spans="3:6" customFormat="1" ht="15" x14ac:dyDescent="0.25">
      <c r="C1573" s="245"/>
      <c r="D1573" s="245"/>
      <c r="E1573" s="246"/>
      <c r="F1573" s="247"/>
    </row>
    <row r="1574" spans="3:6" customFormat="1" ht="15" x14ac:dyDescent="0.25">
      <c r="C1574" s="245"/>
      <c r="D1574" s="245"/>
      <c r="E1574" s="246"/>
      <c r="F1574" s="247"/>
    </row>
    <row r="1575" spans="3:6" customFormat="1" ht="15" x14ac:dyDescent="0.25">
      <c r="C1575" s="245"/>
      <c r="D1575" s="245"/>
      <c r="E1575" s="246"/>
      <c r="F1575" s="247"/>
    </row>
    <row r="1576" spans="3:6" customFormat="1" ht="15" x14ac:dyDescent="0.25">
      <c r="C1576" s="245"/>
      <c r="D1576" s="245"/>
      <c r="E1576" s="246"/>
      <c r="F1576" s="247"/>
    </row>
    <row r="1577" spans="3:6" customFormat="1" ht="15" x14ac:dyDescent="0.25">
      <c r="C1577" s="245"/>
      <c r="D1577" s="245"/>
      <c r="E1577" s="246"/>
      <c r="F1577" s="247"/>
    </row>
    <row r="1578" spans="3:6" customFormat="1" ht="15" x14ac:dyDescent="0.25">
      <c r="C1578" s="245"/>
      <c r="D1578" s="245"/>
      <c r="E1578" s="246"/>
      <c r="F1578" s="247"/>
    </row>
    <row r="1579" spans="3:6" customFormat="1" ht="15" x14ac:dyDescent="0.25">
      <c r="C1579" s="245"/>
      <c r="D1579" s="245"/>
      <c r="E1579" s="246"/>
      <c r="F1579" s="247"/>
    </row>
    <row r="1580" spans="3:6" customFormat="1" ht="15" x14ac:dyDescent="0.25">
      <c r="C1580" s="245"/>
      <c r="D1580" s="245"/>
      <c r="E1580" s="246"/>
      <c r="F1580" s="247"/>
    </row>
    <row r="1581" spans="3:6" customFormat="1" ht="15" x14ac:dyDescent="0.25">
      <c r="C1581" s="245"/>
      <c r="D1581" s="245"/>
      <c r="E1581" s="246"/>
      <c r="F1581" s="247"/>
    </row>
    <row r="1582" spans="3:6" customFormat="1" ht="15" x14ac:dyDescent="0.25">
      <c r="C1582" s="245"/>
      <c r="D1582" s="245"/>
      <c r="E1582" s="246"/>
      <c r="F1582" s="247"/>
    </row>
    <row r="1583" spans="3:6" customFormat="1" ht="15" x14ac:dyDescent="0.25">
      <c r="C1583" s="245"/>
      <c r="D1583" s="245"/>
      <c r="E1583" s="246"/>
      <c r="F1583" s="247"/>
    </row>
    <row r="1584" spans="3:6" customFormat="1" ht="15" x14ac:dyDescent="0.25">
      <c r="C1584" s="245"/>
      <c r="D1584" s="245"/>
      <c r="E1584" s="246"/>
      <c r="F1584" s="247"/>
    </row>
    <row r="1585" spans="3:6" customFormat="1" ht="15" x14ac:dyDescent="0.25">
      <c r="C1585" s="245"/>
      <c r="D1585" s="245"/>
      <c r="E1585" s="246"/>
      <c r="F1585" s="247"/>
    </row>
    <row r="1586" spans="3:6" customFormat="1" ht="15" x14ac:dyDescent="0.25">
      <c r="C1586" s="245"/>
      <c r="D1586" s="245"/>
      <c r="E1586" s="246"/>
      <c r="F1586" s="247"/>
    </row>
    <row r="1587" spans="3:6" customFormat="1" ht="15" x14ac:dyDescent="0.25">
      <c r="C1587" s="245"/>
      <c r="D1587" s="245"/>
      <c r="E1587" s="246"/>
      <c r="F1587" s="247"/>
    </row>
    <row r="1588" spans="3:6" customFormat="1" ht="15" x14ac:dyDescent="0.25">
      <c r="C1588" s="245"/>
      <c r="D1588" s="245"/>
      <c r="E1588" s="246"/>
      <c r="F1588" s="247"/>
    </row>
    <row r="1589" spans="3:6" customFormat="1" ht="15" x14ac:dyDescent="0.25">
      <c r="C1589" s="245"/>
      <c r="D1589" s="245"/>
      <c r="E1589" s="246"/>
      <c r="F1589" s="247"/>
    </row>
    <row r="1590" spans="3:6" customFormat="1" ht="15" x14ac:dyDescent="0.25">
      <c r="C1590" s="245"/>
      <c r="D1590" s="245"/>
      <c r="E1590" s="246"/>
      <c r="F1590" s="247"/>
    </row>
    <row r="1591" spans="3:6" customFormat="1" ht="15" x14ac:dyDescent="0.25">
      <c r="C1591" s="245"/>
      <c r="D1591" s="245"/>
      <c r="E1591" s="246"/>
      <c r="F1591" s="247"/>
    </row>
    <row r="1592" spans="3:6" customFormat="1" ht="15" x14ac:dyDescent="0.25">
      <c r="C1592" s="245"/>
      <c r="D1592" s="245"/>
      <c r="E1592" s="246"/>
      <c r="F1592" s="247"/>
    </row>
    <row r="1593" spans="3:6" customFormat="1" ht="15" x14ac:dyDescent="0.25">
      <c r="C1593" s="245"/>
      <c r="D1593" s="245"/>
      <c r="E1593" s="246"/>
      <c r="F1593" s="247"/>
    </row>
    <row r="1594" spans="3:6" customFormat="1" ht="15" x14ac:dyDescent="0.25">
      <c r="C1594" s="245"/>
      <c r="D1594" s="245"/>
      <c r="E1594" s="246"/>
      <c r="F1594" s="247"/>
    </row>
    <row r="1595" spans="3:6" customFormat="1" ht="15" x14ac:dyDescent="0.25">
      <c r="C1595" s="245"/>
      <c r="D1595" s="245"/>
      <c r="E1595" s="246"/>
      <c r="F1595" s="247"/>
    </row>
    <row r="1596" spans="3:6" customFormat="1" ht="15" x14ac:dyDescent="0.25">
      <c r="C1596" s="245"/>
      <c r="D1596" s="245"/>
      <c r="E1596" s="246"/>
      <c r="F1596" s="247"/>
    </row>
    <row r="1597" spans="3:6" customFormat="1" ht="15" x14ac:dyDescent="0.25">
      <c r="C1597" s="245"/>
      <c r="D1597" s="245"/>
      <c r="E1597" s="246"/>
      <c r="F1597" s="247"/>
    </row>
    <row r="1598" spans="3:6" customFormat="1" ht="15" x14ac:dyDescent="0.25">
      <c r="C1598" s="245"/>
      <c r="D1598" s="245"/>
      <c r="E1598" s="246"/>
      <c r="F1598" s="247"/>
    </row>
    <row r="1599" spans="3:6" customFormat="1" ht="15" x14ac:dyDescent="0.25">
      <c r="C1599" s="245"/>
      <c r="D1599" s="245"/>
      <c r="E1599" s="246"/>
      <c r="F1599" s="247"/>
    </row>
    <row r="1600" spans="3:6" customFormat="1" ht="15" x14ac:dyDescent="0.25">
      <c r="C1600" s="245"/>
      <c r="D1600" s="245"/>
      <c r="E1600" s="246"/>
      <c r="F1600" s="247"/>
    </row>
    <row r="1601" spans="3:6" customFormat="1" ht="15" x14ac:dyDescent="0.25">
      <c r="C1601" s="245"/>
      <c r="D1601" s="245"/>
      <c r="E1601" s="246"/>
      <c r="F1601" s="247"/>
    </row>
    <row r="1602" spans="3:6" customFormat="1" ht="15" x14ac:dyDescent="0.25">
      <c r="C1602" s="245"/>
      <c r="D1602" s="245"/>
      <c r="E1602" s="246"/>
      <c r="F1602" s="247"/>
    </row>
    <row r="1603" spans="3:6" customFormat="1" ht="15" x14ac:dyDescent="0.25">
      <c r="C1603" s="245"/>
      <c r="D1603" s="245"/>
      <c r="E1603" s="246"/>
      <c r="F1603" s="247"/>
    </row>
    <row r="1604" spans="3:6" customFormat="1" ht="15" x14ac:dyDescent="0.25">
      <c r="C1604" s="245"/>
      <c r="D1604" s="245"/>
      <c r="E1604" s="246"/>
      <c r="F1604" s="247"/>
    </row>
    <row r="1605" spans="3:6" customFormat="1" ht="15" x14ac:dyDescent="0.25">
      <c r="C1605" s="245"/>
      <c r="D1605" s="245"/>
      <c r="E1605" s="246"/>
      <c r="F1605" s="247"/>
    </row>
    <row r="1606" spans="3:6" customFormat="1" ht="15" x14ac:dyDescent="0.25">
      <c r="C1606" s="245"/>
      <c r="D1606" s="245"/>
      <c r="E1606" s="246"/>
      <c r="F1606" s="247"/>
    </row>
    <row r="1607" spans="3:6" customFormat="1" ht="15" x14ac:dyDescent="0.25">
      <c r="C1607" s="245"/>
      <c r="D1607" s="245"/>
      <c r="E1607" s="246"/>
      <c r="F1607" s="247"/>
    </row>
    <row r="1608" spans="3:6" customFormat="1" ht="15" x14ac:dyDescent="0.25">
      <c r="C1608" s="245"/>
      <c r="D1608" s="245"/>
      <c r="E1608" s="246"/>
      <c r="F1608" s="247"/>
    </row>
    <row r="1609" spans="3:6" customFormat="1" ht="15" x14ac:dyDescent="0.25">
      <c r="C1609" s="245"/>
      <c r="D1609" s="245"/>
      <c r="E1609" s="246"/>
      <c r="F1609" s="247"/>
    </row>
    <row r="1610" spans="3:6" customFormat="1" ht="15" x14ac:dyDescent="0.25">
      <c r="C1610" s="245"/>
      <c r="D1610" s="245"/>
      <c r="E1610" s="246"/>
      <c r="F1610" s="247"/>
    </row>
    <row r="1611" spans="3:6" customFormat="1" ht="15" x14ac:dyDescent="0.25">
      <c r="C1611" s="245"/>
      <c r="D1611" s="245"/>
      <c r="E1611" s="246"/>
      <c r="F1611" s="247"/>
    </row>
    <row r="1612" spans="3:6" customFormat="1" ht="15" x14ac:dyDescent="0.25">
      <c r="C1612" s="245"/>
      <c r="D1612" s="245"/>
      <c r="E1612" s="246"/>
      <c r="F1612" s="247"/>
    </row>
    <row r="1613" spans="3:6" customFormat="1" ht="15" x14ac:dyDescent="0.25">
      <c r="C1613" s="245"/>
      <c r="D1613" s="245"/>
      <c r="E1613" s="246"/>
      <c r="F1613" s="247"/>
    </row>
    <row r="1614" spans="3:6" customFormat="1" ht="15" x14ac:dyDescent="0.25">
      <c r="C1614" s="245"/>
      <c r="D1614" s="245"/>
      <c r="E1614" s="246"/>
      <c r="F1614" s="247"/>
    </row>
    <row r="1615" spans="3:6" customFormat="1" ht="15" x14ac:dyDescent="0.25">
      <c r="C1615" s="245"/>
      <c r="D1615" s="245"/>
      <c r="E1615" s="246"/>
      <c r="F1615" s="247"/>
    </row>
    <row r="1616" spans="3:6" customFormat="1" ht="15" x14ac:dyDescent="0.25">
      <c r="C1616" s="245"/>
      <c r="D1616" s="245"/>
      <c r="E1616" s="246"/>
      <c r="F1616" s="247"/>
    </row>
    <row r="1617" spans="3:6" customFormat="1" ht="15" x14ac:dyDescent="0.25">
      <c r="C1617" s="245"/>
      <c r="D1617" s="245"/>
      <c r="E1617" s="246"/>
      <c r="F1617" s="247"/>
    </row>
    <row r="1618" spans="3:6" customFormat="1" ht="15" x14ac:dyDescent="0.25">
      <c r="C1618" s="245"/>
      <c r="D1618" s="245"/>
      <c r="E1618" s="246"/>
      <c r="F1618" s="247"/>
    </row>
    <row r="1619" spans="3:6" customFormat="1" ht="15" x14ac:dyDescent="0.25">
      <c r="C1619" s="245"/>
      <c r="D1619" s="245"/>
      <c r="E1619" s="246"/>
      <c r="F1619" s="247"/>
    </row>
    <row r="1620" spans="3:6" customFormat="1" ht="15" x14ac:dyDescent="0.25">
      <c r="C1620" s="245"/>
      <c r="D1620" s="245"/>
      <c r="E1620" s="246"/>
      <c r="F1620" s="247"/>
    </row>
    <row r="1621" spans="3:6" customFormat="1" ht="15" x14ac:dyDescent="0.25">
      <c r="C1621" s="245"/>
      <c r="D1621" s="245"/>
      <c r="E1621" s="246"/>
      <c r="F1621" s="247"/>
    </row>
    <row r="1622" spans="3:6" customFormat="1" ht="15" x14ac:dyDescent="0.25">
      <c r="C1622" s="245"/>
      <c r="D1622" s="245"/>
      <c r="E1622" s="246"/>
      <c r="F1622" s="247"/>
    </row>
    <row r="1623" spans="3:6" customFormat="1" ht="15" x14ac:dyDescent="0.25">
      <c r="C1623" s="245"/>
      <c r="D1623" s="245"/>
      <c r="E1623" s="246"/>
      <c r="F1623" s="247"/>
    </row>
    <row r="1624" spans="3:6" customFormat="1" ht="15" x14ac:dyDescent="0.25">
      <c r="C1624" s="245"/>
      <c r="D1624" s="245"/>
      <c r="E1624" s="246"/>
      <c r="F1624" s="247"/>
    </row>
    <row r="1625" spans="3:6" customFormat="1" ht="15" x14ac:dyDescent="0.25">
      <c r="C1625" s="245"/>
      <c r="D1625" s="245"/>
      <c r="E1625" s="246"/>
      <c r="F1625" s="247"/>
    </row>
    <row r="1626" spans="3:6" customFormat="1" ht="15" x14ac:dyDescent="0.25">
      <c r="C1626" s="245"/>
      <c r="D1626" s="245"/>
      <c r="E1626" s="246"/>
      <c r="F1626" s="247"/>
    </row>
    <row r="1627" spans="3:6" customFormat="1" ht="15" x14ac:dyDescent="0.25">
      <c r="C1627" s="245"/>
      <c r="D1627" s="245"/>
      <c r="E1627" s="246"/>
      <c r="F1627" s="247"/>
    </row>
    <row r="1628" spans="3:6" customFormat="1" ht="15" x14ac:dyDescent="0.25">
      <c r="C1628" s="245"/>
      <c r="D1628" s="245"/>
      <c r="E1628" s="246"/>
      <c r="F1628" s="247"/>
    </row>
    <row r="1629" spans="3:6" customFormat="1" ht="15" x14ac:dyDescent="0.25">
      <c r="C1629" s="245"/>
      <c r="D1629" s="245"/>
      <c r="E1629" s="246"/>
      <c r="F1629" s="247"/>
    </row>
    <row r="1630" spans="3:6" customFormat="1" ht="15" x14ac:dyDescent="0.25">
      <c r="C1630" s="245"/>
      <c r="D1630" s="245"/>
      <c r="E1630" s="246"/>
      <c r="F1630" s="247"/>
    </row>
    <row r="1631" spans="3:6" customFormat="1" ht="15" x14ac:dyDescent="0.25">
      <c r="C1631" s="245"/>
      <c r="D1631" s="245"/>
      <c r="E1631" s="246"/>
      <c r="F1631" s="247"/>
    </row>
    <row r="1632" spans="3:6" customFormat="1" ht="15" x14ac:dyDescent="0.25">
      <c r="C1632" s="245"/>
      <c r="D1632" s="245"/>
      <c r="E1632" s="246"/>
      <c r="F1632" s="247"/>
    </row>
    <row r="1633" spans="3:6" customFormat="1" ht="15" x14ac:dyDescent="0.25">
      <c r="C1633" s="245"/>
      <c r="D1633" s="245"/>
      <c r="E1633" s="246"/>
      <c r="F1633" s="247"/>
    </row>
    <row r="1634" spans="3:6" customFormat="1" ht="15" x14ac:dyDescent="0.25">
      <c r="C1634" s="245"/>
      <c r="D1634" s="245"/>
      <c r="E1634" s="246"/>
      <c r="F1634" s="247"/>
    </row>
    <row r="1635" spans="3:6" customFormat="1" ht="15" x14ac:dyDescent="0.25">
      <c r="C1635" s="245"/>
      <c r="D1635" s="245"/>
      <c r="E1635" s="246"/>
      <c r="F1635" s="247"/>
    </row>
    <row r="1636" spans="3:6" customFormat="1" ht="15" x14ac:dyDescent="0.25">
      <c r="C1636" s="245"/>
      <c r="D1636" s="245"/>
      <c r="E1636" s="246"/>
      <c r="F1636" s="247"/>
    </row>
    <row r="1637" spans="3:6" customFormat="1" ht="15" x14ac:dyDescent="0.25">
      <c r="C1637" s="245"/>
      <c r="D1637" s="245"/>
      <c r="E1637" s="246"/>
      <c r="F1637" s="247"/>
    </row>
    <row r="1638" spans="3:6" customFormat="1" ht="15" x14ac:dyDescent="0.25">
      <c r="C1638" s="245"/>
      <c r="D1638" s="245"/>
      <c r="E1638" s="246"/>
      <c r="F1638" s="247"/>
    </row>
    <row r="1639" spans="3:6" customFormat="1" ht="15" x14ac:dyDescent="0.25">
      <c r="C1639" s="245"/>
      <c r="D1639" s="245"/>
      <c r="E1639" s="246"/>
      <c r="F1639" s="247"/>
    </row>
    <row r="1640" spans="3:6" customFormat="1" ht="15" x14ac:dyDescent="0.25">
      <c r="C1640" s="245"/>
      <c r="D1640" s="245"/>
      <c r="E1640" s="246"/>
      <c r="F1640" s="247"/>
    </row>
    <row r="1641" spans="3:6" customFormat="1" ht="15" x14ac:dyDescent="0.25">
      <c r="C1641" s="245"/>
      <c r="D1641" s="245"/>
      <c r="E1641" s="246"/>
      <c r="F1641" s="247"/>
    </row>
    <row r="1642" spans="3:6" customFormat="1" ht="15" x14ac:dyDescent="0.25">
      <c r="C1642" s="245"/>
      <c r="D1642" s="245"/>
      <c r="E1642" s="246"/>
      <c r="F1642" s="247"/>
    </row>
    <row r="1643" spans="3:6" customFormat="1" ht="15" x14ac:dyDescent="0.25">
      <c r="C1643" s="245"/>
      <c r="D1643" s="245"/>
      <c r="E1643" s="246"/>
      <c r="F1643" s="247"/>
    </row>
    <row r="1644" spans="3:6" customFormat="1" ht="15" x14ac:dyDescent="0.25">
      <c r="C1644" s="245"/>
      <c r="D1644" s="245"/>
      <c r="E1644" s="246"/>
      <c r="F1644" s="247"/>
    </row>
    <row r="1645" spans="3:6" customFormat="1" ht="15" x14ac:dyDescent="0.25">
      <c r="C1645" s="245"/>
      <c r="D1645" s="245"/>
      <c r="E1645" s="246"/>
      <c r="F1645" s="247"/>
    </row>
    <row r="1646" spans="3:6" customFormat="1" ht="15" x14ac:dyDescent="0.25">
      <c r="C1646" s="245"/>
      <c r="D1646" s="245"/>
      <c r="E1646" s="246"/>
      <c r="F1646" s="247"/>
    </row>
    <row r="1647" spans="3:6" customFormat="1" ht="15" x14ac:dyDescent="0.25">
      <c r="C1647" s="245"/>
      <c r="D1647" s="245"/>
      <c r="E1647" s="246"/>
      <c r="F1647" s="247"/>
    </row>
    <row r="1648" spans="3:6" customFormat="1" ht="15" x14ac:dyDescent="0.25">
      <c r="C1648" s="245"/>
      <c r="D1648" s="245"/>
      <c r="E1648" s="246"/>
      <c r="F1648" s="247"/>
    </row>
    <row r="1649" spans="3:6" customFormat="1" ht="15" x14ac:dyDescent="0.25">
      <c r="C1649" s="245"/>
      <c r="D1649" s="245"/>
      <c r="E1649" s="246"/>
      <c r="F1649" s="247"/>
    </row>
    <row r="1650" spans="3:6" customFormat="1" ht="15" x14ac:dyDescent="0.25">
      <c r="C1650" s="245"/>
      <c r="D1650" s="245"/>
      <c r="E1650" s="246"/>
      <c r="F1650" s="247"/>
    </row>
    <row r="1651" spans="3:6" customFormat="1" ht="15" x14ac:dyDescent="0.25">
      <c r="C1651" s="245"/>
      <c r="D1651" s="245"/>
      <c r="E1651" s="246"/>
      <c r="F1651" s="247"/>
    </row>
    <row r="1652" spans="3:6" customFormat="1" ht="15" x14ac:dyDescent="0.25">
      <c r="C1652" s="245"/>
      <c r="D1652" s="245"/>
      <c r="E1652" s="246"/>
      <c r="F1652" s="247"/>
    </row>
    <row r="1653" spans="3:6" customFormat="1" ht="15" x14ac:dyDescent="0.25">
      <c r="C1653" s="245"/>
      <c r="D1653" s="245"/>
      <c r="E1653" s="246"/>
      <c r="F1653" s="247"/>
    </row>
    <row r="1654" spans="3:6" customFormat="1" ht="15" x14ac:dyDescent="0.25">
      <c r="C1654" s="245"/>
      <c r="D1654" s="245"/>
      <c r="E1654" s="246"/>
      <c r="F1654" s="247"/>
    </row>
    <row r="1655" spans="3:6" customFormat="1" ht="15" x14ac:dyDescent="0.25">
      <c r="C1655" s="245"/>
      <c r="D1655" s="245"/>
      <c r="E1655" s="246"/>
      <c r="F1655" s="247"/>
    </row>
    <row r="1656" spans="3:6" customFormat="1" ht="15" x14ac:dyDescent="0.25">
      <c r="C1656" s="245"/>
      <c r="D1656" s="245"/>
      <c r="E1656" s="246"/>
      <c r="F1656" s="247"/>
    </row>
    <row r="1657" spans="3:6" customFormat="1" ht="15" x14ac:dyDescent="0.25">
      <c r="C1657" s="245"/>
      <c r="D1657" s="245"/>
      <c r="E1657" s="246"/>
      <c r="F1657" s="247"/>
    </row>
    <row r="1658" spans="3:6" customFormat="1" ht="15" x14ac:dyDescent="0.25">
      <c r="C1658" s="245"/>
      <c r="D1658" s="245"/>
      <c r="E1658" s="246"/>
      <c r="F1658" s="247"/>
    </row>
    <row r="1659" spans="3:6" customFormat="1" ht="15" x14ac:dyDescent="0.25">
      <c r="C1659" s="245"/>
      <c r="D1659" s="245"/>
      <c r="E1659" s="246"/>
      <c r="F1659" s="247"/>
    </row>
    <row r="1660" spans="3:6" customFormat="1" ht="15" x14ac:dyDescent="0.25">
      <c r="C1660" s="245"/>
      <c r="D1660" s="245"/>
      <c r="E1660" s="246"/>
      <c r="F1660" s="247"/>
    </row>
    <row r="1661" spans="3:6" customFormat="1" ht="15" x14ac:dyDescent="0.25">
      <c r="C1661" s="245"/>
      <c r="D1661" s="245"/>
      <c r="E1661" s="246"/>
      <c r="F1661" s="247"/>
    </row>
    <row r="1662" spans="3:6" customFormat="1" ht="15" x14ac:dyDescent="0.25">
      <c r="C1662" s="245"/>
      <c r="D1662" s="245"/>
      <c r="E1662" s="246"/>
      <c r="F1662" s="247"/>
    </row>
    <row r="1663" spans="3:6" customFormat="1" ht="15" x14ac:dyDescent="0.25">
      <c r="C1663" s="245"/>
      <c r="D1663" s="245"/>
      <c r="E1663" s="246"/>
      <c r="F1663" s="247"/>
    </row>
    <row r="1664" spans="3:6" customFormat="1" ht="15" x14ac:dyDescent="0.25">
      <c r="C1664" s="245"/>
      <c r="D1664" s="245"/>
      <c r="E1664" s="246"/>
      <c r="F1664" s="247"/>
    </row>
    <row r="1665" spans="3:6" customFormat="1" ht="15" x14ac:dyDescent="0.25">
      <c r="C1665" s="245"/>
      <c r="D1665" s="245"/>
      <c r="E1665" s="246"/>
      <c r="F1665" s="247"/>
    </row>
    <row r="1666" spans="3:6" customFormat="1" ht="15" x14ac:dyDescent="0.25">
      <c r="C1666" s="245"/>
      <c r="D1666" s="245"/>
      <c r="E1666" s="246"/>
      <c r="F1666" s="247"/>
    </row>
    <row r="1667" spans="3:6" customFormat="1" ht="15" x14ac:dyDescent="0.25">
      <c r="C1667" s="245"/>
      <c r="D1667" s="245"/>
      <c r="E1667" s="246"/>
      <c r="F1667" s="247"/>
    </row>
    <row r="1668" spans="3:6" customFormat="1" ht="15" x14ac:dyDescent="0.25">
      <c r="C1668" s="245"/>
      <c r="D1668" s="245"/>
      <c r="E1668" s="246"/>
      <c r="F1668" s="247"/>
    </row>
    <row r="1669" spans="3:6" customFormat="1" ht="15" x14ac:dyDescent="0.25">
      <c r="C1669" s="245"/>
      <c r="D1669" s="245"/>
      <c r="E1669" s="246"/>
      <c r="F1669" s="247"/>
    </row>
    <row r="1670" spans="3:6" customFormat="1" ht="15" x14ac:dyDescent="0.25">
      <c r="C1670" s="245"/>
      <c r="D1670" s="245"/>
      <c r="E1670" s="246"/>
      <c r="F1670" s="247"/>
    </row>
    <row r="1671" spans="3:6" customFormat="1" ht="15" x14ac:dyDescent="0.25">
      <c r="C1671" s="245"/>
      <c r="D1671" s="245"/>
      <c r="E1671" s="246"/>
      <c r="F1671" s="247"/>
    </row>
    <row r="1672" spans="3:6" customFormat="1" ht="15" x14ac:dyDescent="0.25">
      <c r="C1672" s="245"/>
      <c r="D1672" s="245"/>
      <c r="E1672" s="246"/>
      <c r="F1672" s="247"/>
    </row>
    <row r="1673" spans="3:6" customFormat="1" ht="15" x14ac:dyDescent="0.25">
      <c r="C1673" s="245"/>
      <c r="D1673" s="245"/>
      <c r="E1673" s="246"/>
      <c r="F1673" s="247"/>
    </row>
    <row r="1674" spans="3:6" customFormat="1" ht="15" x14ac:dyDescent="0.25">
      <c r="C1674" s="245"/>
      <c r="D1674" s="245"/>
      <c r="E1674" s="246"/>
      <c r="F1674" s="247"/>
    </row>
    <row r="1675" spans="3:6" customFormat="1" ht="15" x14ac:dyDescent="0.25">
      <c r="C1675" s="245"/>
      <c r="D1675" s="245"/>
      <c r="E1675" s="246"/>
      <c r="F1675" s="247"/>
    </row>
    <row r="1676" spans="3:6" customFormat="1" ht="15" x14ac:dyDescent="0.25">
      <c r="C1676" s="245"/>
      <c r="D1676" s="245"/>
      <c r="E1676" s="246"/>
      <c r="F1676" s="247"/>
    </row>
    <row r="1677" spans="3:6" customFormat="1" ht="15" x14ac:dyDescent="0.25">
      <c r="C1677" s="245"/>
      <c r="D1677" s="245"/>
      <c r="E1677" s="246"/>
      <c r="F1677" s="247"/>
    </row>
    <row r="1678" spans="3:6" customFormat="1" ht="15" x14ac:dyDescent="0.25">
      <c r="C1678" s="245"/>
      <c r="D1678" s="245"/>
      <c r="E1678" s="246"/>
      <c r="F1678" s="247"/>
    </row>
    <row r="1679" spans="3:6" customFormat="1" ht="15" x14ac:dyDescent="0.25">
      <c r="C1679" s="245"/>
      <c r="D1679" s="245"/>
      <c r="E1679" s="246"/>
      <c r="F1679" s="247"/>
    </row>
    <row r="1680" spans="3:6" customFormat="1" ht="15" x14ac:dyDescent="0.25">
      <c r="C1680" s="245"/>
      <c r="D1680" s="245"/>
      <c r="E1680" s="246"/>
      <c r="F1680" s="247"/>
    </row>
    <row r="1681" spans="3:6" customFormat="1" ht="15" x14ac:dyDescent="0.25">
      <c r="C1681" s="245"/>
      <c r="D1681" s="245"/>
      <c r="E1681" s="246"/>
      <c r="F1681" s="247"/>
    </row>
    <row r="1682" spans="3:6" customFormat="1" ht="15" x14ac:dyDescent="0.25">
      <c r="C1682" s="245"/>
      <c r="D1682" s="245"/>
      <c r="E1682" s="246"/>
      <c r="F1682" s="247"/>
    </row>
    <row r="1683" spans="3:6" customFormat="1" ht="15" x14ac:dyDescent="0.25">
      <c r="C1683" s="245"/>
      <c r="D1683" s="245"/>
      <c r="E1683" s="246"/>
      <c r="F1683" s="247"/>
    </row>
    <row r="1684" spans="3:6" customFormat="1" ht="15" x14ac:dyDescent="0.25">
      <c r="C1684" s="245"/>
      <c r="D1684" s="245"/>
      <c r="E1684" s="246"/>
      <c r="F1684" s="247"/>
    </row>
    <row r="1685" spans="3:6" customFormat="1" ht="15" x14ac:dyDescent="0.25">
      <c r="C1685" s="245"/>
      <c r="D1685" s="245"/>
      <c r="E1685" s="246"/>
      <c r="F1685" s="247"/>
    </row>
    <row r="1686" spans="3:6" customFormat="1" ht="15" x14ac:dyDescent="0.25">
      <c r="C1686" s="245"/>
      <c r="D1686" s="245"/>
      <c r="E1686" s="246"/>
      <c r="F1686" s="247"/>
    </row>
    <row r="1687" spans="3:6" customFormat="1" ht="15" x14ac:dyDescent="0.25">
      <c r="C1687" s="245"/>
      <c r="D1687" s="245"/>
      <c r="E1687" s="246"/>
      <c r="F1687" s="247"/>
    </row>
    <row r="1688" spans="3:6" customFormat="1" ht="15" x14ac:dyDescent="0.25">
      <c r="C1688" s="245"/>
      <c r="D1688" s="245"/>
      <c r="E1688" s="246"/>
      <c r="F1688" s="247"/>
    </row>
    <row r="1689" spans="3:6" customFormat="1" ht="15" x14ac:dyDescent="0.25">
      <c r="C1689" s="245"/>
      <c r="D1689" s="245"/>
      <c r="E1689" s="246"/>
      <c r="F1689" s="247"/>
    </row>
    <row r="1690" spans="3:6" customFormat="1" ht="15" x14ac:dyDescent="0.25">
      <c r="C1690" s="245"/>
      <c r="D1690" s="245"/>
      <c r="E1690" s="246"/>
      <c r="F1690" s="247"/>
    </row>
    <row r="1691" spans="3:6" customFormat="1" ht="15" x14ac:dyDescent="0.25">
      <c r="C1691" s="245"/>
      <c r="D1691" s="245"/>
      <c r="E1691" s="246"/>
      <c r="F1691" s="247"/>
    </row>
    <row r="1692" spans="3:6" customFormat="1" ht="15" x14ac:dyDescent="0.25">
      <c r="C1692" s="245"/>
      <c r="D1692" s="245"/>
      <c r="E1692" s="246"/>
      <c r="F1692" s="247"/>
    </row>
    <row r="1693" spans="3:6" customFormat="1" ht="15" x14ac:dyDescent="0.25">
      <c r="C1693" s="245"/>
      <c r="D1693" s="245"/>
      <c r="E1693" s="246"/>
      <c r="F1693" s="247"/>
    </row>
    <row r="1694" spans="3:6" customFormat="1" ht="15" x14ac:dyDescent="0.25">
      <c r="C1694" s="245"/>
      <c r="D1694" s="245"/>
      <c r="E1694" s="246"/>
      <c r="F1694" s="247"/>
    </row>
    <row r="1695" spans="3:6" customFormat="1" ht="15" x14ac:dyDescent="0.25">
      <c r="C1695" s="245"/>
      <c r="D1695" s="245"/>
      <c r="E1695" s="246"/>
      <c r="F1695" s="247"/>
    </row>
    <row r="1696" spans="3:6" customFormat="1" ht="15" x14ac:dyDescent="0.25">
      <c r="C1696" s="245"/>
      <c r="D1696" s="245"/>
      <c r="E1696" s="246"/>
      <c r="F1696" s="247"/>
    </row>
    <row r="1697" spans="3:6" customFormat="1" ht="15" x14ac:dyDescent="0.25">
      <c r="C1697" s="245"/>
      <c r="D1697" s="245"/>
      <c r="E1697" s="246"/>
      <c r="F1697" s="247"/>
    </row>
    <row r="1698" spans="3:6" customFormat="1" ht="15" x14ac:dyDescent="0.25">
      <c r="C1698" s="245"/>
      <c r="D1698" s="245"/>
      <c r="E1698" s="246"/>
      <c r="F1698" s="247"/>
    </row>
    <row r="1699" spans="3:6" customFormat="1" ht="15" x14ac:dyDescent="0.25">
      <c r="C1699" s="245"/>
      <c r="D1699" s="245"/>
      <c r="E1699" s="246"/>
      <c r="F1699" s="247"/>
    </row>
    <row r="1700" spans="3:6" customFormat="1" ht="15" x14ac:dyDescent="0.25">
      <c r="C1700" s="245"/>
      <c r="D1700" s="245"/>
      <c r="E1700" s="246"/>
      <c r="F1700" s="247"/>
    </row>
    <row r="1701" spans="3:6" customFormat="1" ht="15" x14ac:dyDescent="0.25">
      <c r="C1701" s="245"/>
      <c r="D1701" s="245"/>
      <c r="E1701" s="246"/>
      <c r="F1701" s="247"/>
    </row>
    <row r="1702" spans="3:6" customFormat="1" ht="15" x14ac:dyDescent="0.25">
      <c r="C1702" s="245"/>
      <c r="D1702" s="245"/>
      <c r="E1702" s="246"/>
      <c r="F1702" s="247"/>
    </row>
    <row r="1703" spans="3:6" customFormat="1" ht="15" x14ac:dyDescent="0.25">
      <c r="C1703" s="245"/>
      <c r="D1703" s="245"/>
      <c r="E1703" s="246"/>
      <c r="F1703" s="247"/>
    </row>
    <row r="1704" spans="3:6" customFormat="1" ht="15" x14ac:dyDescent="0.25">
      <c r="C1704" s="245"/>
      <c r="D1704" s="245"/>
      <c r="E1704" s="246"/>
      <c r="F1704" s="247"/>
    </row>
    <row r="1705" spans="3:6" customFormat="1" ht="15" x14ac:dyDescent="0.25">
      <c r="C1705" s="245"/>
      <c r="D1705" s="245"/>
      <c r="E1705" s="246"/>
      <c r="F1705" s="247"/>
    </row>
    <row r="1706" spans="3:6" customFormat="1" ht="15" x14ac:dyDescent="0.25">
      <c r="C1706" s="245"/>
      <c r="D1706" s="245"/>
      <c r="E1706" s="246"/>
      <c r="F1706" s="247"/>
    </row>
    <row r="1707" spans="3:6" customFormat="1" ht="15" x14ac:dyDescent="0.25">
      <c r="C1707" s="245"/>
      <c r="D1707" s="245"/>
      <c r="E1707" s="246"/>
      <c r="F1707" s="247"/>
    </row>
    <row r="1708" spans="3:6" customFormat="1" ht="15" x14ac:dyDescent="0.25">
      <c r="C1708" s="245"/>
      <c r="D1708" s="245"/>
      <c r="E1708" s="246"/>
      <c r="F1708" s="247"/>
    </row>
    <row r="1709" spans="3:6" customFormat="1" ht="15" x14ac:dyDescent="0.25">
      <c r="C1709" s="245"/>
      <c r="D1709" s="245"/>
      <c r="E1709" s="246"/>
      <c r="F1709" s="247"/>
    </row>
    <row r="1710" spans="3:6" customFormat="1" ht="15" x14ac:dyDescent="0.25">
      <c r="C1710" s="245"/>
      <c r="D1710" s="245"/>
      <c r="E1710" s="246"/>
      <c r="F1710" s="247"/>
    </row>
    <row r="1711" spans="3:6" customFormat="1" ht="15" x14ac:dyDescent="0.25">
      <c r="C1711" s="245"/>
      <c r="D1711" s="245"/>
      <c r="E1711" s="246"/>
      <c r="F1711" s="247"/>
    </row>
    <row r="1712" spans="3:6" customFormat="1" ht="15" x14ac:dyDescent="0.25">
      <c r="C1712" s="245"/>
      <c r="D1712" s="245"/>
      <c r="E1712" s="246"/>
      <c r="F1712" s="247"/>
    </row>
    <row r="1713" spans="3:6" customFormat="1" ht="15" x14ac:dyDescent="0.25">
      <c r="C1713" s="245"/>
      <c r="D1713" s="245"/>
      <c r="E1713" s="246"/>
      <c r="F1713" s="247"/>
    </row>
    <row r="1714" spans="3:6" customFormat="1" ht="15" x14ac:dyDescent="0.25">
      <c r="C1714" s="245"/>
      <c r="D1714" s="245"/>
      <c r="E1714" s="246"/>
      <c r="F1714" s="247"/>
    </row>
    <row r="1715" spans="3:6" customFormat="1" ht="15" x14ac:dyDescent="0.25">
      <c r="C1715" s="245"/>
      <c r="D1715" s="245"/>
      <c r="E1715" s="246"/>
      <c r="F1715" s="247"/>
    </row>
    <row r="1716" spans="3:6" customFormat="1" ht="15" x14ac:dyDescent="0.25">
      <c r="C1716" s="245"/>
      <c r="D1716" s="245"/>
      <c r="E1716" s="246"/>
      <c r="F1716" s="247"/>
    </row>
    <row r="1717" spans="3:6" customFormat="1" ht="15" x14ac:dyDescent="0.25">
      <c r="C1717" s="245"/>
      <c r="D1717" s="245"/>
      <c r="E1717" s="246"/>
      <c r="F1717" s="247"/>
    </row>
    <row r="1718" spans="3:6" customFormat="1" ht="15" x14ac:dyDescent="0.25">
      <c r="C1718" s="245"/>
      <c r="D1718" s="245"/>
      <c r="E1718" s="246"/>
      <c r="F1718" s="247"/>
    </row>
    <row r="1719" spans="3:6" customFormat="1" ht="15" x14ac:dyDescent="0.25">
      <c r="C1719" s="245"/>
      <c r="D1719" s="245"/>
      <c r="E1719" s="246"/>
      <c r="F1719" s="247"/>
    </row>
    <row r="1720" spans="3:6" customFormat="1" ht="15" x14ac:dyDescent="0.25">
      <c r="C1720" s="245"/>
      <c r="D1720" s="245"/>
      <c r="E1720" s="246"/>
      <c r="F1720" s="247"/>
    </row>
    <row r="1721" spans="3:6" customFormat="1" ht="15" x14ac:dyDescent="0.25">
      <c r="C1721" s="245"/>
      <c r="D1721" s="245"/>
      <c r="E1721" s="246"/>
      <c r="F1721" s="247"/>
    </row>
    <row r="1722" spans="3:6" customFormat="1" ht="15" x14ac:dyDescent="0.25">
      <c r="C1722" s="245"/>
      <c r="D1722" s="245"/>
      <c r="E1722" s="246"/>
      <c r="F1722" s="247"/>
    </row>
    <row r="1723" spans="3:6" customFormat="1" ht="15" x14ac:dyDescent="0.25">
      <c r="C1723" s="245"/>
      <c r="D1723" s="245"/>
      <c r="E1723" s="246"/>
      <c r="F1723" s="247"/>
    </row>
    <row r="1724" spans="3:6" customFormat="1" ht="15" x14ac:dyDescent="0.25">
      <c r="C1724" s="245"/>
      <c r="D1724" s="245"/>
      <c r="E1724" s="246"/>
      <c r="F1724" s="247"/>
    </row>
    <row r="1725" spans="3:6" customFormat="1" ht="15" x14ac:dyDescent="0.25">
      <c r="C1725" s="245"/>
      <c r="D1725" s="245"/>
      <c r="E1725" s="246"/>
      <c r="F1725" s="247"/>
    </row>
    <row r="1726" spans="3:6" customFormat="1" ht="15" x14ac:dyDescent="0.25">
      <c r="C1726" s="245"/>
      <c r="D1726" s="245"/>
      <c r="E1726" s="246"/>
      <c r="F1726" s="247"/>
    </row>
    <row r="1727" spans="3:6" customFormat="1" ht="15" x14ac:dyDescent="0.25">
      <c r="C1727" s="245"/>
      <c r="D1727" s="245"/>
      <c r="E1727" s="246"/>
      <c r="F1727" s="247"/>
    </row>
    <row r="1728" spans="3:6" customFormat="1" ht="15" x14ac:dyDescent="0.25">
      <c r="C1728" s="245"/>
      <c r="D1728" s="245"/>
      <c r="E1728" s="246"/>
      <c r="F1728" s="247"/>
    </row>
    <row r="1729" spans="3:6" customFormat="1" ht="15" x14ac:dyDescent="0.25">
      <c r="C1729" s="245"/>
      <c r="D1729" s="245"/>
      <c r="E1729" s="246"/>
      <c r="F1729" s="247"/>
    </row>
    <row r="1730" spans="3:6" customFormat="1" ht="15" x14ac:dyDescent="0.25">
      <c r="C1730" s="245"/>
      <c r="D1730" s="245"/>
      <c r="E1730" s="246"/>
      <c r="F1730" s="247"/>
    </row>
    <row r="1731" spans="3:6" customFormat="1" ht="15" x14ac:dyDescent="0.25">
      <c r="C1731" s="245"/>
      <c r="D1731" s="245"/>
      <c r="E1731" s="246"/>
      <c r="F1731" s="247"/>
    </row>
    <row r="1732" spans="3:6" customFormat="1" ht="15" x14ac:dyDescent="0.25">
      <c r="C1732" s="245"/>
      <c r="D1732" s="245"/>
      <c r="E1732" s="246"/>
      <c r="F1732" s="247"/>
    </row>
    <row r="1733" spans="3:6" customFormat="1" ht="15" x14ac:dyDescent="0.25">
      <c r="C1733" s="245"/>
      <c r="D1733" s="245"/>
      <c r="E1733" s="246"/>
      <c r="F1733" s="247"/>
    </row>
    <row r="1734" spans="3:6" customFormat="1" ht="15" x14ac:dyDescent="0.25">
      <c r="C1734" s="245"/>
      <c r="D1734" s="245"/>
      <c r="E1734" s="246"/>
      <c r="F1734" s="247"/>
    </row>
    <row r="1735" spans="3:6" customFormat="1" ht="15" x14ac:dyDescent="0.25">
      <c r="C1735" s="245"/>
      <c r="D1735" s="245"/>
      <c r="E1735" s="246"/>
      <c r="F1735" s="247"/>
    </row>
    <row r="1736" spans="3:6" customFormat="1" ht="15" x14ac:dyDescent="0.25">
      <c r="C1736" s="245"/>
      <c r="D1736" s="245"/>
      <c r="E1736" s="246"/>
      <c r="F1736" s="247"/>
    </row>
    <row r="1737" spans="3:6" customFormat="1" ht="15" x14ac:dyDescent="0.25">
      <c r="C1737" s="245"/>
      <c r="D1737" s="245"/>
      <c r="E1737" s="246"/>
      <c r="F1737" s="247"/>
    </row>
    <row r="1738" spans="3:6" customFormat="1" ht="15" x14ac:dyDescent="0.25">
      <c r="C1738" s="245"/>
      <c r="D1738" s="245"/>
      <c r="E1738" s="246"/>
      <c r="F1738" s="247"/>
    </row>
    <row r="1739" spans="3:6" customFormat="1" ht="15" x14ac:dyDescent="0.25">
      <c r="C1739" s="245"/>
      <c r="D1739" s="245"/>
      <c r="E1739" s="246"/>
      <c r="F1739" s="247"/>
    </row>
    <row r="1740" spans="3:6" customFormat="1" ht="15" x14ac:dyDescent="0.25">
      <c r="C1740" s="245"/>
      <c r="D1740" s="245"/>
      <c r="E1740" s="246"/>
      <c r="F1740" s="247"/>
    </row>
    <row r="1741" spans="3:6" customFormat="1" ht="15" x14ac:dyDescent="0.25">
      <c r="C1741" s="245"/>
      <c r="D1741" s="245"/>
      <c r="E1741" s="246"/>
      <c r="F1741" s="247"/>
    </row>
    <row r="1742" spans="3:6" customFormat="1" ht="15" x14ac:dyDescent="0.25">
      <c r="C1742" s="245"/>
      <c r="D1742" s="245"/>
      <c r="E1742" s="246"/>
      <c r="F1742" s="247"/>
    </row>
    <row r="1743" spans="3:6" customFormat="1" ht="15" x14ac:dyDescent="0.25">
      <c r="C1743" s="245"/>
      <c r="D1743" s="245"/>
      <c r="E1743" s="246"/>
      <c r="F1743" s="247"/>
    </row>
    <row r="1744" spans="3:6" customFormat="1" ht="15" x14ac:dyDescent="0.25">
      <c r="C1744" s="245"/>
      <c r="D1744" s="245"/>
      <c r="E1744" s="246"/>
      <c r="F1744" s="247"/>
    </row>
    <row r="1745" spans="3:6" customFormat="1" ht="15" x14ac:dyDescent="0.25">
      <c r="C1745" s="245"/>
      <c r="D1745" s="245"/>
      <c r="E1745" s="246"/>
      <c r="F1745" s="247"/>
    </row>
    <row r="1746" spans="3:6" customFormat="1" ht="15" x14ac:dyDescent="0.25">
      <c r="C1746" s="245"/>
      <c r="D1746" s="245"/>
      <c r="E1746" s="246"/>
      <c r="F1746" s="247"/>
    </row>
    <row r="1747" spans="3:6" customFormat="1" ht="15" x14ac:dyDescent="0.25">
      <c r="C1747" s="245"/>
      <c r="D1747" s="245"/>
      <c r="E1747" s="246"/>
      <c r="F1747" s="247"/>
    </row>
    <row r="1748" spans="3:6" customFormat="1" ht="15" x14ac:dyDescent="0.25">
      <c r="C1748" s="245"/>
      <c r="D1748" s="245"/>
      <c r="E1748" s="246"/>
      <c r="F1748" s="247"/>
    </row>
    <row r="1749" spans="3:6" customFormat="1" ht="15" x14ac:dyDescent="0.25">
      <c r="C1749" s="245"/>
      <c r="D1749" s="245"/>
      <c r="E1749" s="246"/>
      <c r="F1749" s="247"/>
    </row>
    <row r="1750" spans="3:6" customFormat="1" ht="15" x14ac:dyDescent="0.25">
      <c r="C1750" s="245"/>
      <c r="D1750" s="245"/>
      <c r="E1750" s="246"/>
      <c r="F1750" s="247"/>
    </row>
    <row r="1751" spans="3:6" customFormat="1" ht="15" x14ac:dyDescent="0.25">
      <c r="C1751" s="245"/>
      <c r="D1751" s="245"/>
      <c r="E1751" s="246"/>
      <c r="F1751" s="247"/>
    </row>
    <row r="1752" spans="3:6" customFormat="1" ht="15" x14ac:dyDescent="0.25">
      <c r="C1752" s="245"/>
      <c r="D1752" s="245"/>
      <c r="E1752" s="246"/>
      <c r="F1752" s="247"/>
    </row>
    <row r="1753" spans="3:6" customFormat="1" ht="15" x14ac:dyDescent="0.25">
      <c r="C1753" s="245"/>
      <c r="D1753" s="245"/>
      <c r="E1753" s="246"/>
      <c r="F1753" s="247"/>
    </row>
    <row r="1754" spans="3:6" customFormat="1" ht="15" x14ac:dyDescent="0.25">
      <c r="C1754" s="245"/>
      <c r="D1754" s="245"/>
      <c r="E1754" s="246"/>
      <c r="F1754" s="247"/>
    </row>
    <row r="1755" spans="3:6" customFormat="1" ht="15" x14ac:dyDescent="0.25">
      <c r="C1755" s="245"/>
      <c r="D1755" s="245"/>
      <c r="E1755" s="246"/>
      <c r="F1755" s="247"/>
    </row>
    <row r="1756" spans="3:6" customFormat="1" ht="15" x14ac:dyDescent="0.25">
      <c r="C1756" s="245"/>
      <c r="D1756" s="245"/>
      <c r="E1756" s="246"/>
      <c r="F1756" s="247"/>
    </row>
    <row r="1757" spans="3:6" customFormat="1" ht="15" x14ac:dyDescent="0.25">
      <c r="C1757" s="245"/>
      <c r="D1757" s="245"/>
      <c r="E1757" s="246"/>
      <c r="F1757" s="247"/>
    </row>
    <row r="1758" spans="3:6" customFormat="1" ht="15" x14ac:dyDescent="0.25">
      <c r="C1758" s="245"/>
      <c r="D1758" s="245"/>
      <c r="E1758" s="246"/>
      <c r="F1758" s="247"/>
    </row>
    <row r="1759" spans="3:6" customFormat="1" ht="15" x14ac:dyDescent="0.25">
      <c r="C1759" s="245"/>
      <c r="D1759" s="245"/>
      <c r="E1759" s="246"/>
      <c r="F1759" s="247"/>
    </row>
    <row r="1760" spans="3:6" customFormat="1" ht="15" x14ac:dyDescent="0.25">
      <c r="C1760" s="245"/>
      <c r="D1760" s="245"/>
      <c r="E1760" s="246"/>
      <c r="F1760" s="247"/>
    </row>
    <row r="1761" spans="3:6" customFormat="1" ht="15" x14ac:dyDescent="0.25">
      <c r="C1761" s="245"/>
      <c r="D1761" s="245"/>
      <c r="E1761" s="246"/>
      <c r="F1761" s="247"/>
    </row>
    <row r="1762" spans="3:6" customFormat="1" ht="15" x14ac:dyDescent="0.25">
      <c r="C1762" s="245"/>
      <c r="D1762" s="245"/>
      <c r="E1762" s="246"/>
      <c r="F1762" s="247"/>
    </row>
    <row r="1763" spans="3:6" customFormat="1" ht="15" x14ac:dyDescent="0.25">
      <c r="C1763" s="245"/>
      <c r="D1763" s="245"/>
      <c r="E1763" s="246"/>
      <c r="F1763" s="247"/>
    </row>
    <row r="1764" spans="3:6" customFormat="1" ht="15" x14ac:dyDescent="0.25">
      <c r="C1764" s="245"/>
      <c r="D1764" s="245"/>
      <c r="E1764" s="246"/>
      <c r="F1764" s="247"/>
    </row>
    <row r="1765" spans="3:6" customFormat="1" ht="15" x14ac:dyDescent="0.25">
      <c r="C1765" s="245"/>
      <c r="D1765" s="245"/>
      <c r="E1765" s="246"/>
      <c r="F1765" s="247"/>
    </row>
    <row r="1766" spans="3:6" customFormat="1" ht="15" x14ac:dyDescent="0.25">
      <c r="C1766" s="245"/>
      <c r="D1766" s="245"/>
      <c r="E1766" s="246"/>
      <c r="F1766" s="247"/>
    </row>
    <row r="1767" spans="3:6" customFormat="1" ht="15" x14ac:dyDescent="0.25">
      <c r="C1767" s="245"/>
      <c r="D1767" s="245"/>
      <c r="E1767" s="246"/>
      <c r="F1767" s="247"/>
    </row>
    <row r="1768" spans="3:6" customFormat="1" ht="15" x14ac:dyDescent="0.25">
      <c r="C1768" s="245"/>
      <c r="D1768" s="245"/>
      <c r="E1768" s="246"/>
      <c r="F1768" s="247"/>
    </row>
    <row r="1769" spans="3:6" customFormat="1" ht="15" x14ac:dyDescent="0.25">
      <c r="C1769" s="245"/>
      <c r="D1769" s="245"/>
      <c r="E1769" s="246"/>
      <c r="F1769" s="247"/>
    </row>
    <row r="1770" spans="3:6" customFormat="1" ht="15" x14ac:dyDescent="0.25">
      <c r="C1770" s="245"/>
      <c r="D1770" s="245"/>
      <c r="E1770" s="246"/>
      <c r="F1770" s="247"/>
    </row>
    <row r="1771" spans="3:6" customFormat="1" ht="15" x14ac:dyDescent="0.25">
      <c r="C1771" s="245"/>
      <c r="D1771" s="245"/>
      <c r="E1771" s="246"/>
      <c r="F1771" s="247"/>
    </row>
    <row r="1772" spans="3:6" customFormat="1" ht="15" x14ac:dyDescent="0.25">
      <c r="C1772" s="245"/>
      <c r="D1772" s="245"/>
      <c r="E1772" s="246"/>
      <c r="F1772" s="247"/>
    </row>
    <row r="1773" spans="3:6" customFormat="1" ht="15" x14ac:dyDescent="0.25">
      <c r="C1773" s="245"/>
      <c r="D1773" s="245"/>
      <c r="E1773" s="246"/>
      <c r="F1773" s="247"/>
    </row>
    <row r="1774" spans="3:6" customFormat="1" ht="15" x14ac:dyDescent="0.25">
      <c r="C1774" s="245"/>
      <c r="D1774" s="245"/>
      <c r="E1774" s="246"/>
      <c r="F1774" s="247"/>
    </row>
    <row r="1775" spans="3:6" customFormat="1" ht="15" x14ac:dyDescent="0.25">
      <c r="C1775" s="245"/>
      <c r="D1775" s="245"/>
      <c r="E1775" s="246"/>
      <c r="F1775" s="247"/>
    </row>
    <row r="1776" spans="3:6" customFormat="1" ht="15" x14ac:dyDescent="0.25">
      <c r="C1776" s="245"/>
      <c r="D1776" s="245"/>
      <c r="E1776" s="246"/>
      <c r="F1776" s="247"/>
    </row>
    <row r="1777" spans="3:6" customFormat="1" ht="15" x14ac:dyDescent="0.25">
      <c r="C1777" s="245"/>
      <c r="D1777" s="245"/>
      <c r="E1777" s="246"/>
      <c r="F1777" s="247"/>
    </row>
    <row r="1778" spans="3:6" customFormat="1" ht="15" x14ac:dyDescent="0.25">
      <c r="C1778" s="245"/>
      <c r="D1778" s="245"/>
      <c r="E1778" s="246"/>
      <c r="F1778" s="247"/>
    </row>
    <row r="1779" spans="3:6" customFormat="1" ht="15" x14ac:dyDescent="0.25">
      <c r="C1779" s="245"/>
      <c r="D1779" s="245"/>
      <c r="E1779" s="246"/>
      <c r="F1779" s="247"/>
    </row>
    <row r="1780" spans="3:6" customFormat="1" ht="15" x14ac:dyDescent="0.25">
      <c r="C1780" s="245"/>
      <c r="D1780" s="245"/>
      <c r="E1780" s="246"/>
      <c r="F1780" s="247"/>
    </row>
    <row r="1781" spans="3:6" customFormat="1" ht="15" x14ac:dyDescent="0.25">
      <c r="C1781" s="245"/>
      <c r="D1781" s="245"/>
      <c r="E1781" s="246"/>
      <c r="F1781" s="247"/>
    </row>
    <row r="1782" spans="3:6" customFormat="1" ht="15" x14ac:dyDescent="0.25">
      <c r="C1782" s="245"/>
      <c r="D1782" s="245"/>
      <c r="E1782" s="246"/>
      <c r="F1782" s="247"/>
    </row>
    <row r="1783" spans="3:6" customFormat="1" ht="15" x14ac:dyDescent="0.25">
      <c r="C1783" s="245"/>
      <c r="D1783" s="245"/>
      <c r="E1783" s="246"/>
      <c r="F1783" s="247"/>
    </row>
    <row r="1784" spans="3:6" customFormat="1" ht="15" x14ac:dyDescent="0.25">
      <c r="C1784" s="245"/>
      <c r="D1784" s="245"/>
      <c r="E1784" s="246"/>
      <c r="F1784" s="247"/>
    </row>
    <row r="1785" spans="3:6" customFormat="1" ht="15" x14ac:dyDescent="0.25">
      <c r="C1785" s="245"/>
      <c r="D1785" s="245"/>
      <c r="E1785" s="246"/>
      <c r="F1785" s="247"/>
    </row>
    <row r="1786" spans="3:6" customFormat="1" ht="15" x14ac:dyDescent="0.25">
      <c r="C1786" s="245"/>
      <c r="D1786" s="245"/>
      <c r="E1786" s="246"/>
      <c r="F1786" s="247"/>
    </row>
    <row r="1787" spans="3:6" customFormat="1" ht="15" x14ac:dyDescent="0.25">
      <c r="C1787" s="245"/>
      <c r="D1787" s="245"/>
      <c r="E1787" s="246"/>
      <c r="F1787" s="247"/>
    </row>
    <row r="1788" spans="3:6" customFormat="1" ht="15" x14ac:dyDescent="0.25">
      <c r="C1788" s="245"/>
      <c r="D1788" s="245"/>
      <c r="E1788" s="246"/>
      <c r="F1788" s="247"/>
    </row>
    <row r="1789" spans="3:6" customFormat="1" ht="15" x14ac:dyDescent="0.25">
      <c r="C1789" s="245"/>
      <c r="D1789" s="245"/>
      <c r="E1789" s="246"/>
      <c r="F1789" s="247"/>
    </row>
    <row r="1790" spans="3:6" customFormat="1" ht="15" x14ac:dyDescent="0.25">
      <c r="C1790" s="245"/>
      <c r="D1790" s="245"/>
      <c r="E1790" s="246"/>
      <c r="F1790" s="247"/>
    </row>
    <row r="1791" spans="3:6" customFormat="1" ht="15" x14ac:dyDescent="0.25">
      <c r="C1791" s="245"/>
      <c r="D1791" s="245"/>
      <c r="E1791" s="246"/>
      <c r="F1791" s="247"/>
    </row>
    <row r="1792" spans="3:6" customFormat="1" ht="15" x14ac:dyDescent="0.25">
      <c r="C1792" s="245"/>
      <c r="D1792" s="245"/>
      <c r="E1792" s="246"/>
      <c r="F1792" s="247"/>
    </row>
    <row r="1793" spans="3:6" customFormat="1" ht="15" x14ac:dyDescent="0.25">
      <c r="C1793" s="245"/>
      <c r="D1793" s="245"/>
      <c r="E1793" s="246"/>
      <c r="F1793" s="247"/>
    </row>
    <row r="1794" spans="3:6" customFormat="1" ht="15" x14ac:dyDescent="0.25">
      <c r="C1794" s="245"/>
      <c r="D1794" s="245"/>
      <c r="E1794" s="246"/>
      <c r="F1794" s="247"/>
    </row>
    <row r="1795" spans="3:6" customFormat="1" ht="15" x14ac:dyDescent="0.25">
      <c r="C1795" s="245"/>
      <c r="D1795" s="245"/>
      <c r="E1795" s="246"/>
      <c r="F1795" s="247"/>
    </row>
    <row r="1796" spans="3:6" customFormat="1" ht="15" x14ac:dyDescent="0.25">
      <c r="C1796" s="245"/>
      <c r="D1796" s="245"/>
      <c r="E1796" s="246"/>
      <c r="F1796" s="247"/>
    </row>
    <row r="1797" spans="3:6" customFormat="1" ht="15" x14ac:dyDescent="0.25">
      <c r="C1797" s="245"/>
      <c r="D1797" s="245"/>
      <c r="E1797" s="246"/>
      <c r="F1797" s="247"/>
    </row>
    <row r="1798" spans="3:6" customFormat="1" ht="15" x14ac:dyDescent="0.25">
      <c r="C1798" s="245"/>
      <c r="D1798" s="245"/>
      <c r="E1798" s="246"/>
      <c r="F1798" s="247"/>
    </row>
    <row r="1799" spans="3:6" customFormat="1" ht="15" x14ac:dyDescent="0.25">
      <c r="C1799" s="245"/>
      <c r="D1799" s="245"/>
      <c r="E1799" s="246"/>
      <c r="F1799" s="247"/>
    </row>
    <row r="1800" spans="3:6" customFormat="1" ht="15" x14ac:dyDescent="0.25">
      <c r="C1800" s="245"/>
      <c r="D1800" s="245"/>
      <c r="E1800" s="246"/>
      <c r="F1800" s="247"/>
    </row>
    <row r="1801" spans="3:6" customFormat="1" ht="15" x14ac:dyDescent="0.25">
      <c r="C1801" s="245"/>
      <c r="D1801" s="245"/>
      <c r="E1801" s="246"/>
      <c r="F1801" s="247"/>
    </row>
    <row r="1802" spans="3:6" customFormat="1" ht="15" x14ac:dyDescent="0.25">
      <c r="C1802" s="245"/>
      <c r="D1802" s="245"/>
      <c r="E1802" s="246"/>
      <c r="F1802" s="247"/>
    </row>
    <row r="1803" spans="3:6" customFormat="1" ht="15" x14ac:dyDescent="0.25">
      <c r="C1803" s="245"/>
      <c r="D1803" s="245"/>
      <c r="E1803" s="246"/>
      <c r="F1803" s="247"/>
    </row>
    <row r="1804" spans="3:6" customFormat="1" ht="15" x14ac:dyDescent="0.25">
      <c r="C1804" s="245"/>
      <c r="D1804" s="245"/>
      <c r="E1804" s="246"/>
      <c r="F1804" s="247"/>
    </row>
    <row r="1805" spans="3:6" customFormat="1" ht="15" x14ac:dyDescent="0.25">
      <c r="C1805" s="245"/>
      <c r="D1805" s="245"/>
      <c r="E1805" s="246"/>
      <c r="F1805" s="247"/>
    </row>
    <row r="1806" spans="3:6" customFormat="1" ht="15" x14ac:dyDescent="0.25">
      <c r="C1806" s="245"/>
      <c r="D1806" s="245"/>
      <c r="E1806" s="246"/>
      <c r="F1806" s="247"/>
    </row>
    <row r="1807" spans="3:6" customFormat="1" ht="15" x14ac:dyDescent="0.25">
      <c r="C1807" s="245"/>
      <c r="D1807" s="245"/>
      <c r="E1807" s="246"/>
      <c r="F1807" s="247"/>
    </row>
    <row r="1808" spans="3:6" customFormat="1" ht="15" x14ac:dyDescent="0.25">
      <c r="C1808" s="245"/>
      <c r="D1808" s="245"/>
      <c r="E1808" s="246"/>
      <c r="F1808" s="247"/>
    </row>
    <row r="1809" spans="3:6" customFormat="1" ht="15" x14ac:dyDescent="0.25">
      <c r="C1809" s="245"/>
      <c r="D1809" s="245"/>
      <c r="E1809" s="246"/>
      <c r="F1809" s="247"/>
    </row>
    <row r="1810" spans="3:6" customFormat="1" ht="15" x14ac:dyDescent="0.25">
      <c r="C1810" s="245"/>
      <c r="D1810" s="245"/>
      <c r="E1810" s="246"/>
      <c r="F1810" s="247"/>
    </row>
    <row r="1811" spans="3:6" customFormat="1" ht="15" x14ac:dyDescent="0.25">
      <c r="C1811" s="245"/>
      <c r="D1811" s="245"/>
      <c r="E1811" s="246"/>
      <c r="F1811" s="247"/>
    </row>
    <row r="1812" spans="3:6" customFormat="1" ht="15" x14ac:dyDescent="0.25">
      <c r="C1812" s="245"/>
      <c r="D1812" s="245"/>
      <c r="E1812" s="246"/>
      <c r="F1812" s="247"/>
    </row>
    <row r="1813" spans="3:6" customFormat="1" ht="15" x14ac:dyDescent="0.25">
      <c r="C1813" s="245"/>
      <c r="D1813" s="245"/>
      <c r="E1813" s="246"/>
      <c r="F1813" s="247"/>
    </row>
    <row r="1814" spans="3:6" customFormat="1" ht="15" x14ac:dyDescent="0.25">
      <c r="C1814" s="245"/>
      <c r="D1814" s="245"/>
      <c r="E1814" s="246"/>
      <c r="F1814" s="247"/>
    </row>
    <row r="1815" spans="3:6" customFormat="1" ht="15" x14ac:dyDescent="0.25">
      <c r="C1815" s="245"/>
      <c r="D1815" s="245"/>
      <c r="E1815" s="246"/>
      <c r="F1815" s="247"/>
    </row>
    <row r="1816" spans="3:6" customFormat="1" ht="15" x14ac:dyDescent="0.25">
      <c r="C1816" s="245"/>
      <c r="D1816" s="245"/>
      <c r="E1816" s="246"/>
      <c r="F1816" s="247"/>
    </row>
    <row r="1817" spans="3:6" customFormat="1" ht="15" x14ac:dyDescent="0.25">
      <c r="C1817" s="245"/>
      <c r="D1817" s="245"/>
      <c r="E1817" s="246"/>
      <c r="F1817" s="247"/>
    </row>
    <row r="1818" spans="3:6" customFormat="1" ht="15" x14ac:dyDescent="0.25">
      <c r="C1818" s="245"/>
      <c r="D1818" s="245"/>
      <c r="E1818" s="246"/>
      <c r="F1818" s="247"/>
    </row>
    <row r="1819" spans="3:6" customFormat="1" ht="15" x14ac:dyDescent="0.25">
      <c r="C1819" s="245"/>
      <c r="D1819" s="245"/>
      <c r="E1819" s="246"/>
      <c r="F1819" s="247"/>
    </row>
    <row r="1820" spans="3:6" customFormat="1" ht="15" x14ac:dyDescent="0.25">
      <c r="C1820" s="245"/>
      <c r="D1820" s="245"/>
      <c r="E1820" s="246"/>
      <c r="F1820" s="247"/>
    </row>
    <row r="1821" spans="3:6" customFormat="1" ht="15" x14ac:dyDescent="0.25">
      <c r="C1821" s="245"/>
      <c r="D1821" s="245"/>
      <c r="E1821" s="246"/>
      <c r="F1821" s="247"/>
    </row>
    <row r="1822" spans="3:6" customFormat="1" ht="15" x14ac:dyDescent="0.25">
      <c r="C1822" s="245"/>
      <c r="D1822" s="245"/>
      <c r="E1822" s="246"/>
      <c r="F1822" s="247"/>
    </row>
    <row r="1823" spans="3:6" customFormat="1" ht="15" x14ac:dyDescent="0.25">
      <c r="C1823" s="245"/>
      <c r="D1823" s="245"/>
      <c r="E1823" s="246"/>
      <c r="F1823" s="247"/>
    </row>
    <row r="1824" spans="3:6" customFormat="1" ht="15" x14ac:dyDescent="0.25">
      <c r="C1824" s="245"/>
      <c r="D1824" s="245"/>
      <c r="E1824" s="246"/>
      <c r="F1824" s="247"/>
    </row>
    <row r="1825" spans="3:6" customFormat="1" ht="15" x14ac:dyDescent="0.25">
      <c r="C1825" s="245"/>
      <c r="D1825" s="245"/>
      <c r="E1825" s="246"/>
      <c r="F1825" s="247"/>
    </row>
    <row r="1826" spans="3:6" customFormat="1" ht="15" x14ac:dyDescent="0.25">
      <c r="C1826" s="245"/>
      <c r="D1826" s="245"/>
      <c r="E1826" s="246"/>
      <c r="F1826" s="247"/>
    </row>
    <row r="1827" spans="3:6" customFormat="1" ht="15" x14ac:dyDescent="0.25">
      <c r="C1827" s="245"/>
      <c r="D1827" s="245"/>
      <c r="E1827" s="246"/>
      <c r="F1827" s="247"/>
    </row>
    <row r="1828" spans="3:6" customFormat="1" ht="15" x14ac:dyDescent="0.25">
      <c r="C1828" s="245"/>
      <c r="D1828" s="245"/>
      <c r="E1828" s="246"/>
      <c r="F1828" s="247"/>
    </row>
    <row r="1829" spans="3:6" customFormat="1" ht="15" x14ac:dyDescent="0.25">
      <c r="C1829" s="245"/>
      <c r="D1829" s="245"/>
      <c r="E1829" s="246"/>
      <c r="F1829" s="247"/>
    </row>
    <row r="1830" spans="3:6" customFormat="1" ht="15" x14ac:dyDescent="0.25">
      <c r="C1830" s="245"/>
      <c r="D1830" s="245"/>
      <c r="E1830" s="246"/>
      <c r="F1830" s="247"/>
    </row>
    <row r="1831" spans="3:6" customFormat="1" ht="15" x14ac:dyDescent="0.25">
      <c r="C1831" s="245"/>
      <c r="D1831" s="245"/>
      <c r="E1831" s="246"/>
      <c r="F1831" s="247"/>
    </row>
    <row r="1832" spans="3:6" customFormat="1" ht="15" x14ac:dyDescent="0.25">
      <c r="C1832" s="245"/>
      <c r="D1832" s="245"/>
      <c r="E1832" s="246"/>
      <c r="F1832" s="247"/>
    </row>
    <row r="1833" spans="3:6" customFormat="1" ht="15" x14ac:dyDescent="0.25">
      <c r="C1833" s="245"/>
      <c r="D1833" s="245"/>
      <c r="E1833" s="246"/>
      <c r="F1833" s="247"/>
    </row>
    <row r="1834" spans="3:6" customFormat="1" ht="15" x14ac:dyDescent="0.25">
      <c r="C1834" s="245"/>
      <c r="D1834" s="245"/>
      <c r="E1834" s="246"/>
      <c r="F1834" s="247"/>
    </row>
    <row r="1835" spans="3:6" customFormat="1" ht="15" x14ac:dyDescent="0.25">
      <c r="C1835" s="245"/>
      <c r="D1835" s="245"/>
      <c r="E1835" s="246"/>
      <c r="F1835" s="247"/>
    </row>
    <row r="1836" spans="3:6" customFormat="1" ht="15" x14ac:dyDescent="0.25">
      <c r="C1836" s="245"/>
      <c r="D1836" s="245"/>
      <c r="E1836" s="246"/>
      <c r="F1836" s="247"/>
    </row>
    <row r="1837" spans="3:6" customFormat="1" ht="15" x14ac:dyDescent="0.25">
      <c r="C1837" s="245"/>
      <c r="D1837" s="245"/>
      <c r="E1837" s="246"/>
      <c r="F1837" s="247"/>
    </row>
    <row r="1838" spans="3:6" customFormat="1" ht="15" x14ac:dyDescent="0.25">
      <c r="C1838" s="245"/>
      <c r="D1838" s="245"/>
      <c r="E1838" s="246"/>
      <c r="F1838" s="247"/>
    </row>
    <row r="1839" spans="3:6" customFormat="1" ht="15" x14ac:dyDescent="0.25">
      <c r="C1839" s="245"/>
      <c r="D1839" s="245"/>
      <c r="E1839" s="246"/>
      <c r="F1839" s="247"/>
    </row>
    <row r="1840" spans="3:6" customFormat="1" ht="15" x14ac:dyDescent="0.25">
      <c r="C1840" s="245"/>
      <c r="D1840" s="245"/>
      <c r="E1840" s="246"/>
      <c r="F1840" s="247"/>
    </row>
    <row r="1841" spans="3:6" customFormat="1" ht="15" x14ac:dyDescent="0.25">
      <c r="C1841" s="245"/>
      <c r="D1841" s="245"/>
      <c r="E1841" s="246"/>
      <c r="F1841" s="247"/>
    </row>
    <row r="1842" spans="3:6" customFormat="1" ht="15" x14ac:dyDescent="0.25">
      <c r="C1842" s="245"/>
      <c r="D1842" s="245"/>
      <c r="E1842" s="246"/>
      <c r="F1842" s="247"/>
    </row>
    <row r="1843" spans="3:6" customFormat="1" ht="15" x14ac:dyDescent="0.25">
      <c r="C1843" s="245"/>
      <c r="D1843" s="245"/>
      <c r="E1843" s="246"/>
      <c r="F1843" s="247"/>
    </row>
    <row r="1844" spans="3:6" customFormat="1" ht="15" x14ac:dyDescent="0.25">
      <c r="C1844" s="245"/>
      <c r="D1844" s="245"/>
      <c r="E1844" s="246"/>
      <c r="F1844" s="247"/>
    </row>
    <row r="1845" spans="3:6" customFormat="1" ht="15" x14ac:dyDescent="0.25">
      <c r="C1845" s="245"/>
      <c r="D1845" s="245"/>
      <c r="E1845" s="246"/>
      <c r="F1845" s="247"/>
    </row>
    <row r="1846" spans="3:6" customFormat="1" ht="15" x14ac:dyDescent="0.25">
      <c r="C1846" s="245"/>
      <c r="D1846" s="245"/>
      <c r="E1846" s="246"/>
      <c r="F1846" s="247"/>
    </row>
    <row r="1847" spans="3:6" customFormat="1" ht="15" x14ac:dyDescent="0.25">
      <c r="C1847" s="245"/>
      <c r="D1847" s="245"/>
      <c r="E1847" s="246"/>
      <c r="F1847" s="247"/>
    </row>
    <row r="1848" spans="3:6" customFormat="1" ht="15" x14ac:dyDescent="0.25">
      <c r="C1848" s="245"/>
      <c r="D1848" s="245"/>
      <c r="E1848" s="246"/>
      <c r="F1848" s="247"/>
    </row>
    <row r="1849" spans="3:6" customFormat="1" ht="15" x14ac:dyDescent="0.25">
      <c r="C1849" s="245"/>
      <c r="D1849" s="245"/>
      <c r="E1849" s="246"/>
      <c r="F1849" s="247"/>
    </row>
    <row r="1850" spans="3:6" customFormat="1" ht="15" x14ac:dyDescent="0.25">
      <c r="C1850" s="245"/>
      <c r="D1850" s="245"/>
      <c r="E1850" s="246"/>
      <c r="F1850" s="247"/>
    </row>
    <row r="1851" spans="3:6" customFormat="1" ht="15" x14ac:dyDescent="0.25">
      <c r="C1851" s="245"/>
      <c r="D1851" s="245"/>
      <c r="E1851" s="246"/>
      <c r="F1851" s="247"/>
    </row>
    <row r="1852" spans="3:6" customFormat="1" ht="15" x14ac:dyDescent="0.25">
      <c r="C1852" s="245"/>
      <c r="D1852" s="245"/>
      <c r="E1852" s="246"/>
      <c r="F1852" s="247"/>
    </row>
    <row r="1853" spans="3:6" customFormat="1" ht="15" x14ac:dyDescent="0.25">
      <c r="C1853" s="245"/>
      <c r="D1853" s="245"/>
      <c r="E1853" s="246"/>
      <c r="F1853" s="247"/>
    </row>
    <row r="1854" spans="3:6" customFormat="1" ht="15" x14ac:dyDescent="0.25">
      <c r="C1854" s="245"/>
      <c r="D1854" s="245"/>
      <c r="E1854" s="246"/>
      <c r="F1854" s="247"/>
    </row>
    <row r="1855" spans="3:6" customFormat="1" ht="15" x14ac:dyDescent="0.25">
      <c r="C1855" s="245"/>
      <c r="D1855" s="245"/>
      <c r="E1855" s="246"/>
      <c r="F1855" s="247"/>
    </row>
    <row r="1856" spans="3:6" customFormat="1" ht="15" x14ac:dyDescent="0.25">
      <c r="C1856" s="245"/>
      <c r="D1856" s="245"/>
      <c r="E1856" s="246"/>
      <c r="F1856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7"/>
  <sheetViews>
    <sheetView topLeftCell="A10" workbookViewId="0">
      <selection activeCell="A10" sqref="A1:XFD1048576"/>
    </sheetView>
  </sheetViews>
  <sheetFormatPr defaultRowHeight="12" x14ac:dyDescent="0.2"/>
  <cols>
    <col min="1" max="1" width="21" style="19" customWidth="1"/>
    <col min="2" max="2" width="73.85546875" style="1" customWidth="1"/>
    <col min="3" max="3" width="14.42578125" style="242" customWidth="1"/>
    <col min="4" max="4" width="14.28515625" style="242" customWidth="1"/>
    <col min="5" max="5" width="13.5703125" style="81" customWidth="1"/>
    <col min="6" max="6" width="13.28515625" style="248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303</v>
      </c>
      <c r="C4" s="3"/>
      <c r="D4" s="3"/>
      <c r="E4" s="4"/>
      <c r="F4" s="5"/>
      <c r="G4" s="9"/>
      <c r="H4" s="9"/>
    </row>
    <row r="5" spans="1:8" s="10" customFormat="1" ht="12.75" customHeight="1" thickBot="1" x14ac:dyDescent="0.25">
      <c r="A5" s="366" t="s">
        <v>3</v>
      </c>
      <c r="B5" s="369" t="s">
        <v>4</v>
      </c>
      <c r="C5" s="372" t="s">
        <v>306</v>
      </c>
      <c r="D5" s="372" t="s">
        <v>307</v>
      </c>
      <c r="E5" s="372" t="s">
        <v>304</v>
      </c>
      <c r="F5" s="375" t="s">
        <v>305</v>
      </c>
      <c r="G5" s="360" t="s">
        <v>6</v>
      </c>
      <c r="H5" s="361"/>
    </row>
    <row r="6" spans="1:8" s="10" customFormat="1" x14ac:dyDescent="0.2">
      <c r="A6" s="367"/>
      <c r="B6" s="370"/>
      <c r="C6" s="373"/>
      <c r="D6" s="373"/>
      <c r="E6" s="373"/>
      <c r="F6" s="376"/>
      <c r="G6" s="362" t="s">
        <v>7</v>
      </c>
      <c r="H6" s="364" t="s">
        <v>8</v>
      </c>
    </row>
    <row r="7" spans="1:8" ht="12.75" thickBot="1" x14ac:dyDescent="0.25">
      <c r="A7" s="368"/>
      <c r="B7" s="371"/>
      <c r="C7" s="374"/>
      <c r="D7" s="374"/>
      <c r="E7" s="374"/>
      <c r="F7" s="377"/>
      <c r="G7" s="363"/>
      <c r="H7" s="365"/>
    </row>
    <row r="8" spans="1:8" s="14" customFormat="1" x14ac:dyDescent="0.2">
      <c r="A8" s="276" t="s">
        <v>221</v>
      </c>
      <c r="B8" s="274" t="s">
        <v>9</v>
      </c>
      <c r="C8" s="251">
        <f>C9+C14+C20+C29+C32+C37+C50+C55+C59+C64+C97</f>
        <v>142311.74122</v>
      </c>
      <c r="D8" s="251">
        <f>D9+D14+D20+D29+D32+D37+D50+D55+D59+D64+D97</f>
        <v>142411.74122</v>
      </c>
      <c r="E8" s="251">
        <f>E9+E20+E32+E50+E64+E97+E37+E29+E14+E59+E55</f>
        <v>14877.764659999999</v>
      </c>
      <c r="F8" s="251">
        <f>F9+F20+F32+F50+F64+F97+F37+F29+F14+F59+F55</f>
        <v>14478.063369999998</v>
      </c>
      <c r="G8" s="275">
        <f t="shared" ref="G8:G40" si="0">E8/D8*100</f>
        <v>10.447007060335414</v>
      </c>
      <c r="H8" s="256">
        <f t="shared" ref="H8:H40" si="1">E8-D8</f>
        <v>-127533.97656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68657.263330000002</v>
      </c>
      <c r="D9" s="17">
        <f>D10</f>
        <v>68657.263330000002</v>
      </c>
      <c r="E9" s="17">
        <f>E10</f>
        <v>10224.770699999999</v>
      </c>
      <c r="F9" s="18">
        <f>F10</f>
        <v>10219.491599999999</v>
      </c>
      <c r="G9" s="38">
        <f t="shared" si="0"/>
        <v>14.892482170247318</v>
      </c>
      <c r="H9" s="97">
        <f t="shared" si="1"/>
        <v>-58432.492630000001</v>
      </c>
    </row>
    <row r="10" spans="1:8" x14ac:dyDescent="0.2">
      <c r="A10" s="278" t="s">
        <v>223</v>
      </c>
      <c r="B10" s="19" t="s">
        <v>11</v>
      </c>
      <c r="C10" s="20">
        <f>C11+C12+C13</f>
        <v>68657.263330000002</v>
      </c>
      <c r="D10" s="20">
        <f>D11+D12+D13</f>
        <v>68657.263330000002</v>
      </c>
      <c r="E10" s="20">
        <f>E11+E12+E13</f>
        <v>10224.770699999999</v>
      </c>
      <c r="F10" s="20">
        <f>F11+F12+F13</f>
        <v>10219.491599999999</v>
      </c>
      <c r="G10" s="21">
        <f t="shared" si="0"/>
        <v>14.892482170247318</v>
      </c>
      <c r="H10" s="22">
        <f t="shared" si="1"/>
        <v>-58432.492630000001</v>
      </c>
    </row>
    <row r="11" spans="1:8" ht="24" x14ac:dyDescent="0.2">
      <c r="A11" s="279" t="s">
        <v>224</v>
      </c>
      <c r="B11" s="333" t="s">
        <v>12</v>
      </c>
      <c r="C11" s="42">
        <v>67824.563330000004</v>
      </c>
      <c r="D11" s="42">
        <v>67824.563330000004</v>
      </c>
      <c r="E11" s="42">
        <v>10130.230460000001</v>
      </c>
      <c r="F11" s="43">
        <v>10128.416219999999</v>
      </c>
      <c r="G11" s="62">
        <f t="shared" si="0"/>
        <v>14.935931707678568</v>
      </c>
      <c r="H11" s="44">
        <f t="shared" si="1"/>
        <v>-57694.332870000006</v>
      </c>
    </row>
    <row r="12" spans="1:8" ht="51" customHeight="1" x14ac:dyDescent="0.2">
      <c r="A12" s="279" t="s">
        <v>225</v>
      </c>
      <c r="B12" s="273" t="s">
        <v>13</v>
      </c>
      <c r="C12" s="266">
        <v>283</v>
      </c>
      <c r="D12" s="266">
        <v>283</v>
      </c>
      <c r="E12" s="266">
        <v>56.130569999999999</v>
      </c>
      <c r="F12" s="267">
        <v>88.572149999999993</v>
      </c>
      <c r="G12" s="268">
        <f t="shared" si="0"/>
        <v>19.834123674911659</v>
      </c>
      <c r="H12" s="44">
        <f t="shared" si="1"/>
        <v>-226.86942999999999</v>
      </c>
    </row>
    <row r="13" spans="1:8" ht="24.75" thickBot="1" x14ac:dyDescent="0.25">
      <c r="A13" s="279" t="s">
        <v>226</v>
      </c>
      <c r="B13" s="333" t="s">
        <v>14</v>
      </c>
      <c r="C13" s="269">
        <v>549.70000000000005</v>
      </c>
      <c r="D13" s="269">
        <v>549.70000000000005</v>
      </c>
      <c r="E13" s="269">
        <v>38.409669999999998</v>
      </c>
      <c r="F13" s="270">
        <v>2.5032299999999998</v>
      </c>
      <c r="G13" s="271">
        <f t="shared" si="0"/>
        <v>6.987387665999635</v>
      </c>
      <c r="H13" s="272">
        <f t="shared" si="1"/>
        <v>-511.29033000000004</v>
      </c>
    </row>
    <row r="14" spans="1:8" ht="12.75" thickBot="1" x14ac:dyDescent="0.25">
      <c r="A14" s="280" t="s">
        <v>227</v>
      </c>
      <c r="B14" s="34" t="s">
        <v>15</v>
      </c>
      <c r="C14" s="35">
        <f>C15</f>
        <v>10525.67599</v>
      </c>
      <c r="D14" s="35">
        <f>D15</f>
        <v>10525.67599</v>
      </c>
      <c r="E14" s="36">
        <f>E15</f>
        <v>991.33845000000008</v>
      </c>
      <c r="F14" s="37">
        <f>F15</f>
        <v>783.79192000000012</v>
      </c>
      <c r="G14" s="38">
        <f t="shared" si="0"/>
        <v>9.4182877274754517</v>
      </c>
      <c r="H14" s="13">
        <f t="shared" si="1"/>
        <v>-9534.3375400000004</v>
      </c>
    </row>
    <row r="15" spans="1:8" x14ac:dyDescent="0.2">
      <c r="A15" s="281" t="s">
        <v>228</v>
      </c>
      <c r="B15" s="334" t="s">
        <v>16</v>
      </c>
      <c r="C15" s="39">
        <f>C16+C17+C18+C19</f>
        <v>10525.67599</v>
      </c>
      <c r="D15" s="39">
        <f>D16+D17+D18+D19</f>
        <v>10525.67599</v>
      </c>
      <c r="E15" s="39">
        <f>E16+E17+E18+E19</f>
        <v>991.33845000000008</v>
      </c>
      <c r="F15" s="40">
        <f>F16+F17+F18+F19</f>
        <v>783.79192000000012</v>
      </c>
      <c r="G15" s="41">
        <f t="shared" si="0"/>
        <v>9.4182877274754517</v>
      </c>
      <c r="H15" s="22">
        <f t="shared" si="1"/>
        <v>-9534.3375400000004</v>
      </c>
    </row>
    <row r="16" spans="1:8" s="45" customFormat="1" x14ac:dyDescent="0.2">
      <c r="A16" s="282" t="s">
        <v>229</v>
      </c>
      <c r="B16" s="335" t="s">
        <v>17</v>
      </c>
      <c r="C16" s="42">
        <v>4758.9827100000002</v>
      </c>
      <c r="D16" s="42">
        <v>4758.9827100000002</v>
      </c>
      <c r="E16" s="42">
        <v>463.88328000000001</v>
      </c>
      <c r="F16" s="43">
        <v>368.06432000000001</v>
      </c>
      <c r="G16" s="25">
        <f t="shared" si="0"/>
        <v>9.7475302657697611</v>
      </c>
      <c r="H16" s="44">
        <f t="shared" si="1"/>
        <v>-4295.0994300000002</v>
      </c>
    </row>
    <row r="17" spans="1:8" s="45" customFormat="1" x14ac:dyDescent="0.2">
      <c r="A17" s="282" t="s">
        <v>230</v>
      </c>
      <c r="B17" s="335" t="s">
        <v>18</v>
      </c>
      <c r="C17" s="42">
        <v>26.34639</v>
      </c>
      <c r="D17" s="42">
        <v>26.34639</v>
      </c>
      <c r="E17" s="42">
        <v>3.1800600000000001</v>
      </c>
      <c r="F17" s="43">
        <v>2.3619599999999998</v>
      </c>
      <c r="G17" s="25">
        <f t="shared" si="0"/>
        <v>12.070192538712135</v>
      </c>
      <c r="H17" s="44">
        <f t="shared" si="1"/>
        <v>-23.166329999999999</v>
      </c>
    </row>
    <row r="18" spans="1:8" s="45" customFormat="1" x14ac:dyDescent="0.2">
      <c r="A18" s="282" t="s">
        <v>231</v>
      </c>
      <c r="B18" s="335" t="s">
        <v>19</v>
      </c>
      <c r="C18" s="42">
        <v>6337.0951400000004</v>
      </c>
      <c r="D18" s="42">
        <v>6337.0951400000004</v>
      </c>
      <c r="E18" s="42">
        <v>571.95743000000004</v>
      </c>
      <c r="F18" s="43">
        <v>488.0147</v>
      </c>
      <c r="G18" s="46">
        <f t="shared" si="0"/>
        <v>9.0255458907312534</v>
      </c>
      <c r="H18" s="44">
        <f t="shared" si="1"/>
        <v>-5765.13771</v>
      </c>
    </row>
    <row r="19" spans="1:8" s="45" customFormat="1" ht="12.75" thickBot="1" x14ac:dyDescent="0.25">
      <c r="A19" s="283" t="s">
        <v>232</v>
      </c>
      <c r="B19" s="336" t="s">
        <v>20</v>
      </c>
      <c r="C19" s="47">
        <v>-596.74824999999998</v>
      </c>
      <c r="D19" s="47">
        <v>-596.74824999999998</v>
      </c>
      <c r="E19" s="47">
        <v>-47.682319999999997</v>
      </c>
      <c r="F19" s="48">
        <v>-74.649060000000006</v>
      </c>
      <c r="G19" s="29">
        <f t="shared" si="0"/>
        <v>7.9903577429845827</v>
      </c>
      <c r="H19" s="44">
        <f t="shared" si="1"/>
        <v>549.06592999999998</v>
      </c>
    </row>
    <row r="20" spans="1:8" s="53" customFormat="1" ht="12.75" thickBot="1" x14ac:dyDescent="0.25">
      <c r="A20" s="150" t="s">
        <v>233</v>
      </c>
      <c r="B20" s="50" t="s">
        <v>21</v>
      </c>
      <c r="C20" s="51">
        <f>C21+C25+C27+C28</f>
        <v>26143.42</v>
      </c>
      <c r="D20" s="51">
        <f>D21+D25+D27+D28</f>
        <v>26143.42</v>
      </c>
      <c r="E20" s="51">
        <f>E21+E25+E27+E28+E26</f>
        <v>1486.18616</v>
      </c>
      <c r="F20" s="51">
        <f>F21+F25+F27+F28+F26</f>
        <v>1694.9894100000001</v>
      </c>
      <c r="G20" s="12">
        <f t="shared" si="0"/>
        <v>5.6847427000752004</v>
      </c>
      <c r="H20" s="52">
        <f t="shared" si="1"/>
        <v>-24657.233839999997</v>
      </c>
    </row>
    <row r="21" spans="1:8" s="10" customFormat="1" x14ac:dyDescent="0.2">
      <c r="A21" s="284" t="s">
        <v>234</v>
      </c>
      <c r="B21" s="337" t="s">
        <v>22</v>
      </c>
      <c r="C21" s="39">
        <f>C22+C23+C24</f>
        <v>20225</v>
      </c>
      <c r="D21" s="39">
        <f>D22+D23+D24</f>
        <v>20225</v>
      </c>
      <c r="E21" s="39">
        <f>E22+E23+E24</f>
        <v>1171.3047300000001</v>
      </c>
      <c r="F21" s="39">
        <f>F22+F23+F24</f>
        <v>431.63086000000004</v>
      </c>
      <c r="G21" s="46">
        <f t="shared" si="0"/>
        <v>5.7913707292954264</v>
      </c>
      <c r="H21" s="22">
        <f t="shared" si="1"/>
        <v>-19053.69527</v>
      </c>
    </row>
    <row r="22" spans="1:8" s="53" customFormat="1" x14ac:dyDescent="0.2">
      <c r="A22" s="184" t="s">
        <v>235</v>
      </c>
      <c r="B22" s="56" t="s">
        <v>23</v>
      </c>
      <c r="C22" s="42">
        <v>12749</v>
      </c>
      <c r="D22" s="42">
        <v>12749</v>
      </c>
      <c r="E22" s="42">
        <v>938.91728999999998</v>
      </c>
      <c r="F22" s="43">
        <v>221.22763</v>
      </c>
      <c r="G22" s="62">
        <f t="shared" si="0"/>
        <v>7.3646347948858732</v>
      </c>
      <c r="H22" s="44">
        <f t="shared" si="1"/>
        <v>-11810.082710000001</v>
      </c>
    </row>
    <row r="23" spans="1:8" s="53" customFormat="1" ht="24" x14ac:dyDescent="0.2">
      <c r="A23" s="208" t="s">
        <v>236</v>
      </c>
      <c r="B23" s="56" t="s">
        <v>24</v>
      </c>
      <c r="C23" s="42">
        <v>7476</v>
      </c>
      <c r="D23" s="42">
        <v>7476</v>
      </c>
      <c r="E23" s="42">
        <v>232.38744</v>
      </c>
      <c r="F23" s="43">
        <v>210.40253000000001</v>
      </c>
      <c r="G23" s="62">
        <f t="shared" si="0"/>
        <v>3.1084462279293743</v>
      </c>
      <c r="H23" s="44">
        <f t="shared" si="1"/>
        <v>-7243.6125599999996</v>
      </c>
    </row>
    <row r="24" spans="1:8" s="53" customFormat="1" ht="24" x14ac:dyDescent="0.2">
      <c r="A24" s="208" t="s">
        <v>237</v>
      </c>
      <c r="B24" s="98" t="s">
        <v>25</v>
      </c>
      <c r="C24" s="23"/>
      <c r="D24" s="23"/>
      <c r="E24" s="23"/>
      <c r="F24" s="24">
        <v>6.9999999999999999E-4</v>
      </c>
      <c r="G24" s="25"/>
      <c r="H24" s="26">
        <f t="shared" si="1"/>
        <v>0</v>
      </c>
    </row>
    <row r="25" spans="1:8" x14ac:dyDescent="0.2">
      <c r="A25" s="208" t="s">
        <v>238</v>
      </c>
      <c r="B25" s="338" t="s">
        <v>26</v>
      </c>
      <c r="C25" s="30"/>
      <c r="D25" s="30"/>
      <c r="E25" s="30">
        <v>-3.5059300000000002</v>
      </c>
      <c r="F25" s="59">
        <v>111.92425</v>
      </c>
      <c r="G25" s="25" t="e">
        <f t="shared" si="0"/>
        <v>#DIV/0!</v>
      </c>
      <c r="H25" s="26">
        <f t="shared" si="1"/>
        <v>-3.5059300000000002</v>
      </c>
    </row>
    <row r="26" spans="1:8" ht="24" x14ac:dyDescent="0.2">
      <c r="A26" s="171" t="s">
        <v>239</v>
      </c>
      <c r="B26" s="98" t="s">
        <v>27</v>
      </c>
      <c r="C26" s="30"/>
      <c r="D26" s="30"/>
      <c r="E26" s="30"/>
      <c r="F26" s="31"/>
      <c r="G26" s="25"/>
      <c r="H26" s="26"/>
    </row>
    <row r="27" spans="1:8" x14ac:dyDescent="0.2">
      <c r="A27" s="154" t="s">
        <v>240</v>
      </c>
      <c r="B27" s="339" t="s">
        <v>220</v>
      </c>
      <c r="C27" s="60">
        <v>5341.42</v>
      </c>
      <c r="D27" s="60">
        <v>5341.42</v>
      </c>
      <c r="E27" s="60">
        <v>263.73451999999997</v>
      </c>
      <c r="F27" s="61">
        <v>1012.40926</v>
      </c>
      <c r="G27" s="25">
        <f t="shared" si="0"/>
        <v>4.9375357114774721</v>
      </c>
      <c r="H27" s="26">
        <f t="shared" si="1"/>
        <v>-5077.6854800000001</v>
      </c>
    </row>
    <row r="28" spans="1:8" ht="12.75" thickBot="1" x14ac:dyDescent="0.25">
      <c r="A28" s="147" t="s">
        <v>241</v>
      </c>
      <c r="B28" s="340" t="s">
        <v>28</v>
      </c>
      <c r="C28" s="30">
        <v>577</v>
      </c>
      <c r="D28" s="30">
        <v>577</v>
      </c>
      <c r="E28" s="30">
        <v>54.652839999999998</v>
      </c>
      <c r="F28" s="31">
        <v>139.02503999999999</v>
      </c>
      <c r="G28" s="63">
        <f t="shared" si="0"/>
        <v>9.4718960138648178</v>
      </c>
      <c r="H28" s="26">
        <f t="shared" si="1"/>
        <v>-522.34716000000003</v>
      </c>
    </row>
    <row r="29" spans="1:8" ht="12.75" thickBot="1" x14ac:dyDescent="0.25">
      <c r="A29" s="285" t="s">
        <v>242</v>
      </c>
      <c r="B29" s="64" t="s">
        <v>29</v>
      </c>
      <c r="C29" s="249">
        <f>C30+C31</f>
        <v>10233.77684</v>
      </c>
      <c r="D29" s="249">
        <f>D30+D31</f>
        <v>10233.77684</v>
      </c>
      <c r="E29" s="65">
        <f>E30+E31</f>
        <v>571.66506000000004</v>
      </c>
      <c r="F29" s="11">
        <f>F30+F31</f>
        <v>457.44797</v>
      </c>
      <c r="G29" s="12">
        <f t="shared" si="0"/>
        <v>5.5860614212885258</v>
      </c>
      <c r="H29" s="52">
        <f t="shared" si="1"/>
        <v>-9662.1117800000011</v>
      </c>
    </row>
    <row r="30" spans="1:8" x14ac:dyDescent="0.2">
      <c r="A30" s="286" t="s">
        <v>243</v>
      </c>
      <c r="B30" s="54" t="s">
        <v>30</v>
      </c>
      <c r="C30" s="27">
        <v>1075</v>
      </c>
      <c r="D30" s="27">
        <v>1075</v>
      </c>
      <c r="E30" s="20">
        <v>169.88182</v>
      </c>
      <c r="F30" s="66">
        <v>50.08907</v>
      </c>
      <c r="G30" s="41">
        <f t="shared" si="0"/>
        <v>15.802959999999999</v>
      </c>
      <c r="H30" s="22">
        <f t="shared" si="1"/>
        <v>-905.11817999999994</v>
      </c>
    </row>
    <row r="31" spans="1:8" ht="12.75" thickBot="1" x14ac:dyDescent="0.25">
      <c r="A31" s="167" t="s">
        <v>244</v>
      </c>
      <c r="B31" s="67" t="s">
        <v>31</v>
      </c>
      <c r="C31" s="30">
        <v>9158.7768400000004</v>
      </c>
      <c r="D31" s="30">
        <v>9158.7768400000004</v>
      </c>
      <c r="E31" s="68">
        <v>401.78323999999998</v>
      </c>
      <c r="F31" s="59">
        <v>407.35890000000001</v>
      </c>
      <c r="G31" s="69">
        <f t="shared" si="0"/>
        <v>4.3868657029097342</v>
      </c>
      <c r="H31" s="33">
        <f t="shared" si="1"/>
        <v>-8756.9935999999998</v>
      </c>
    </row>
    <row r="32" spans="1:8" ht="12.75" thickBot="1" x14ac:dyDescent="0.25">
      <c r="A32" s="293" t="s">
        <v>245</v>
      </c>
      <c r="B32" s="70" t="s">
        <v>32</v>
      </c>
      <c r="C32" s="11">
        <f>C33+C35+C36</f>
        <v>1727.6237799999999</v>
      </c>
      <c r="D32" s="11">
        <f>D33+D35+D36</f>
        <v>1727.6237799999999</v>
      </c>
      <c r="E32" s="11">
        <f t="shared" ref="E32:F32" si="2">E33+E35+E36</f>
        <v>249.66702000000001</v>
      </c>
      <c r="F32" s="11">
        <f t="shared" si="2"/>
        <v>160.14004</v>
      </c>
      <c r="G32" s="71">
        <f t="shared" si="0"/>
        <v>14.451469289222219</v>
      </c>
      <c r="H32" s="52">
        <f t="shared" si="1"/>
        <v>-1477.9567599999998</v>
      </c>
    </row>
    <row r="33" spans="1:9" x14ac:dyDescent="0.2">
      <c r="A33" s="286" t="s">
        <v>246</v>
      </c>
      <c r="B33" s="19" t="s">
        <v>33</v>
      </c>
      <c r="C33" s="27">
        <f>C34</f>
        <v>1639</v>
      </c>
      <c r="D33" s="27">
        <f>D34</f>
        <v>1639</v>
      </c>
      <c r="E33" s="27">
        <f>E34</f>
        <v>244.83702</v>
      </c>
      <c r="F33" s="28">
        <f>F34</f>
        <v>157.20004</v>
      </c>
      <c r="G33" s="46">
        <f t="shared" si="0"/>
        <v>14.93819524100061</v>
      </c>
      <c r="H33" s="22">
        <f t="shared" si="1"/>
        <v>-1394.1629800000001</v>
      </c>
    </row>
    <row r="34" spans="1:9" s="45" customFormat="1" x14ac:dyDescent="0.2">
      <c r="A34" s="294" t="s">
        <v>247</v>
      </c>
      <c r="B34" s="287" t="s">
        <v>34</v>
      </c>
      <c r="C34" s="269">
        <v>1639</v>
      </c>
      <c r="D34" s="269">
        <v>1639</v>
      </c>
      <c r="E34" s="47">
        <v>244.83702</v>
      </c>
      <c r="F34" s="48">
        <v>157.20004</v>
      </c>
      <c r="G34" s="288">
        <f t="shared" si="0"/>
        <v>14.93819524100061</v>
      </c>
      <c r="H34" s="44">
        <f t="shared" si="1"/>
        <v>-1394.1629800000001</v>
      </c>
    </row>
    <row r="35" spans="1:9" x14ac:dyDescent="0.2">
      <c r="A35" s="167" t="s">
        <v>248</v>
      </c>
      <c r="B35" s="67" t="s">
        <v>35</v>
      </c>
      <c r="C35" s="30">
        <v>82.623779999999996</v>
      </c>
      <c r="D35" s="30">
        <v>82.623779999999996</v>
      </c>
      <c r="E35" s="60">
        <v>4.83</v>
      </c>
      <c r="F35" s="61">
        <v>2.94</v>
      </c>
      <c r="G35" s="46">
        <f t="shared" si="0"/>
        <v>5.8457746668089987</v>
      </c>
      <c r="H35" s="26">
        <f t="shared" si="1"/>
        <v>-77.793779999999998</v>
      </c>
    </row>
    <row r="36" spans="1:9" ht="15.75" customHeight="1" thickBot="1" x14ac:dyDescent="0.25">
      <c r="A36" s="137" t="s">
        <v>249</v>
      </c>
      <c r="B36" s="352" t="s">
        <v>250</v>
      </c>
      <c r="C36" s="30">
        <v>6</v>
      </c>
      <c r="D36" s="30">
        <v>6</v>
      </c>
      <c r="E36" s="30"/>
      <c r="F36" s="31"/>
      <c r="G36" s="29">
        <f t="shared" si="0"/>
        <v>0</v>
      </c>
      <c r="H36" s="74">
        <f t="shared" si="1"/>
        <v>-6</v>
      </c>
    </row>
    <row r="37" spans="1:9" ht="24.75" thickBot="1" x14ac:dyDescent="0.25">
      <c r="A37" s="285" t="s">
        <v>251</v>
      </c>
      <c r="B37" s="75" t="s">
        <v>36</v>
      </c>
      <c r="C37" s="76">
        <f>C38+C46+C47+C45</f>
        <v>24007.510280000002</v>
      </c>
      <c r="D37" s="76">
        <f>D38+D46+D47+D45</f>
        <v>24107.510280000002</v>
      </c>
      <c r="E37" s="77">
        <f>E38+E46+E47</f>
        <v>1098.25227</v>
      </c>
      <c r="F37" s="76">
        <f>F38+F46+F47+F45</f>
        <v>945.60558000000003</v>
      </c>
      <c r="G37" s="12">
        <f t="shared" si="0"/>
        <v>4.5556436863209742</v>
      </c>
      <c r="H37" s="13">
        <f t="shared" si="1"/>
        <v>-23009.258010000001</v>
      </c>
    </row>
    <row r="38" spans="1:9" s="81" customFormat="1" ht="48" x14ac:dyDescent="0.2">
      <c r="A38" s="295" t="s">
        <v>252</v>
      </c>
      <c r="B38" s="78" t="s">
        <v>37</v>
      </c>
      <c r="C38" s="79">
        <f>C39+C41+C43</f>
        <v>22860.576280000001</v>
      </c>
      <c r="D38" s="79">
        <f>D39+D41+D43</f>
        <v>22960.576280000001</v>
      </c>
      <c r="E38" s="79">
        <f>E39+E41+E43+E45</f>
        <v>858.63773999999989</v>
      </c>
      <c r="F38" s="39">
        <f>F39+F41+F43</f>
        <v>787.75238000000002</v>
      </c>
      <c r="G38" s="21">
        <f t="shared" si="0"/>
        <v>3.7396175493553416</v>
      </c>
      <c r="H38" s="80">
        <f t="shared" si="1"/>
        <v>-22101.938540000003</v>
      </c>
    </row>
    <row r="39" spans="1:9" s="81" customFormat="1" ht="24" x14ac:dyDescent="0.2">
      <c r="A39" s="135" t="s">
        <v>253</v>
      </c>
      <c r="B39" s="82" t="s">
        <v>38</v>
      </c>
      <c r="C39" s="24">
        <f>C40</f>
        <v>10328.700000000001</v>
      </c>
      <c r="D39" s="24">
        <f>D40</f>
        <v>10328.700000000001</v>
      </c>
      <c r="E39" s="23">
        <f>E40</f>
        <v>457.32139000000001</v>
      </c>
      <c r="F39" s="23">
        <f>F40</f>
        <v>369.69668999999999</v>
      </c>
      <c r="G39" s="25">
        <f t="shared" si="0"/>
        <v>4.4276761838372689</v>
      </c>
      <c r="H39" s="26">
        <f t="shared" si="1"/>
        <v>-9871.3786100000016</v>
      </c>
    </row>
    <row r="40" spans="1:9" s="81" customFormat="1" ht="24" x14ac:dyDescent="0.2">
      <c r="A40" s="296" t="s">
        <v>254</v>
      </c>
      <c r="B40" s="83" t="s">
        <v>38</v>
      </c>
      <c r="C40" s="302">
        <v>10328.700000000001</v>
      </c>
      <c r="D40" s="302">
        <v>10328.700000000001</v>
      </c>
      <c r="E40" s="47">
        <v>457.32139000000001</v>
      </c>
      <c r="F40" s="47">
        <v>369.69668999999999</v>
      </c>
      <c r="G40" s="303">
        <f t="shared" si="0"/>
        <v>4.4276761838372689</v>
      </c>
      <c r="H40" s="304">
        <f t="shared" si="1"/>
        <v>-9871.3786100000016</v>
      </c>
    </row>
    <row r="41" spans="1:9" s="81" customFormat="1" ht="24" x14ac:dyDescent="0.2">
      <c r="A41" s="297" t="s">
        <v>255</v>
      </c>
      <c r="B41" s="342" t="s">
        <v>39</v>
      </c>
      <c r="C41" s="24">
        <f>C42</f>
        <v>12143.262280000001</v>
      </c>
      <c r="D41" s="24">
        <f>D42</f>
        <v>12243.262280000001</v>
      </c>
      <c r="E41" s="23">
        <f>E42</f>
        <v>361.95762999999999</v>
      </c>
      <c r="F41" s="68">
        <f>F42</f>
        <v>361.63346999999999</v>
      </c>
      <c r="G41" s="85">
        <f>G42</f>
        <v>2.9563822265841386</v>
      </c>
      <c r="H41" s="23">
        <f>E41-D41</f>
        <v>-11881.30465</v>
      </c>
    </row>
    <row r="42" spans="1:9" s="81" customFormat="1" ht="24" x14ac:dyDescent="0.2">
      <c r="A42" s="298" t="s">
        <v>256</v>
      </c>
      <c r="B42" s="343" t="s">
        <v>39</v>
      </c>
      <c r="C42" s="43">
        <v>12143.262280000001</v>
      </c>
      <c r="D42" s="43">
        <v>12243.262280000001</v>
      </c>
      <c r="E42" s="42">
        <v>361.95762999999999</v>
      </c>
      <c r="F42" s="42">
        <v>361.63346999999999</v>
      </c>
      <c r="G42" s="305">
        <f>E42/D42*100</f>
        <v>2.9563822265841386</v>
      </c>
      <c r="H42" s="42">
        <f>E42-D42</f>
        <v>-11881.30465</v>
      </c>
    </row>
    <row r="43" spans="1:9" s="81" customFormat="1" ht="48" x14ac:dyDescent="0.2">
      <c r="A43" s="296" t="s">
        <v>257</v>
      </c>
      <c r="B43" s="342" t="s">
        <v>40</v>
      </c>
      <c r="C43" s="24">
        <f>C44</f>
        <v>388.61399999999998</v>
      </c>
      <c r="D43" s="24">
        <f>D44</f>
        <v>388.61399999999998</v>
      </c>
      <c r="E43" s="23">
        <f>E44</f>
        <v>28.405719999999999</v>
      </c>
      <c r="F43" s="23">
        <f>F44</f>
        <v>56.422220000000003</v>
      </c>
      <c r="G43" s="85">
        <f>G44</f>
        <v>7.3094947685878529</v>
      </c>
      <c r="H43" s="68">
        <f>E43-D43</f>
        <v>-360.20828</v>
      </c>
      <c r="I43" s="86"/>
    </row>
    <row r="44" spans="1:9" s="87" customFormat="1" ht="36" x14ac:dyDescent="0.2">
      <c r="A44" s="296" t="s">
        <v>258</v>
      </c>
      <c r="B44" s="343" t="s">
        <v>41</v>
      </c>
      <c r="C44" s="48">
        <v>388.61399999999998</v>
      </c>
      <c r="D44" s="48">
        <v>388.61399999999998</v>
      </c>
      <c r="E44" s="42">
        <v>28.405719999999999</v>
      </c>
      <c r="F44" s="47">
        <v>56.422220000000003</v>
      </c>
      <c r="G44" s="305">
        <f>E44/D44*100</f>
        <v>7.3094947685878529</v>
      </c>
      <c r="H44" s="42">
        <f>H43</f>
        <v>-360.20828</v>
      </c>
    </row>
    <row r="45" spans="1:9" s="45" customFormat="1" ht="24" x14ac:dyDescent="0.2">
      <c r="A45" s="168" t="s">
        <v>259</v>
      </c>
      <c r="B45" s="341" t="s">
        <v>42</v>
      </c>
      <c r="C45" s="68">
        <v>182.934</v>
      </c>
      <c r="D45" s="68">
        <v>182.934</v>
      </c>
      <c r="E45" s="68">
        <v>10.952999999999999</v>
      </c>
      <c r="F45" s="68"/>
      <c r="G45" s="63">
        <f t="shared" ref="G45:G64" si="3">E45/D45*100</f>
        <v>5.9874052937124862</v>
      </c>
      <c r="H45" s="88">
        <f t="shared" ref="H45:H125" si="4">E45-D45</f>
        <v>-171.98099999999999</v>
      </c>
    </row>
    <row r="46" spans="1:9" s="45" customFormat="1" ht="24.75" thickBot="1" x14ac:dyDescent="0.25">
      <c r="A46" s="299" t="s">
        <v>260</v>
      </c>
      <c r="B46" s="341" t="s">
        <v>43</v>
      </c>
      <c r="C46" s="89">
        <v>587.78</v>
      </c>
      <c r="D46" s="89">
        <v>587.78</v>
      </c>
      <c r="E46" s="89">
        <v>151.27482000000001</v>
      </c>
      <c r="F46" s="89">
        <v>89.197929999999999</v>
      </c>
      <c r="G46" s="63">
        <f t="shared" si="3"/>
        <v>25.736639559018681</v>
      </c>
      <c r="H46" s="88">
        <f t="shared" si="4"/>
        <v>-436.50518</v>
      </c>
    </row>
    <row r="47" spans="1:9" s="53" customFormat="1" ht="12.75" thickBot="1" x14ac:dyDescent="0.25">
      <c r="A47" s="292" t="s">
        <v>261</v>
      </c>
      <c r="B47" s="64" t="s">
        <v>44</v>
      </c>
      <c r="C47" s="11">
        <f>C48+C49</f>
        <v>376.22</v>
      </c>
      <c r="D47" s="11">
        <f>D48+D49</f>
        <v>376.22</v>
      </c>
      <c r="E47" s="11">
        <f t="shared" ref="E47:F47" si="5">E48+E49</f>
        <v>88.339709999999997</v>
      </c>
      <c r="F47" s="11">
        <f t="shared" si="5"/>
        <v>68.655270000000002</v>
      </c>
      <c r="G47" s="12">
        <f t="shared" si="3"/>
        <v>23.480864919462014</v>
      </c>
      <c r="H47" s="13">
        <f t="shared" si="4"/>
        <v>-287.88029000000006</v>
      </c>
    </row>
    <row r="48" spans="1:9" s="45" customFormat="1" x14ac:dyDescent="0.2">
      <c r="A48" s="300" t="s">
        <v>262</v>
      </c>
      <c r="B48" s="91" t="s">
        <v>45</v>
      </c>
      <c r="C48" s="20">
        <v>365.22</v>
      </c>
      <c r="D48" s="20">
        <v>365.22</v>
      </c>
      <c r="E48" s="92">
        <v>88.339709999999997</v>
      </c>
      <c r="F48" s="93">
        <v>68.655270000000002</v>
      </c>
      <c r="G48" s="29">
        <f t="shared" si="3"/>
        <v>24.188081156563165</v>
      </c>
      <c r="H48" s="74">
        <f t="shared" si="4"/>
        <v>-276.88029000000006</v>
      </c>
    </row>
    <row r="49" spans="1:9" s="45" customFormat="1" ht="48.75" thickBot="1" x14ac:dyDescent="0.25">
      <c r="A49" s="301" t="s">
        <v>263</v>
      </c>
      <c r="B49" s="94" t="s">
        <v>46</v>
      </c>
      <c r="C49" s="89">
        <v>11</v>
      </c>
      <c r="D49" s="89">
        <v>11</v>
      </c>
      <c r="E49" s="90">
        <v>0</v>
      </c>
      <c r="F49" s="95"/>
      <c r="G49" s="32">
        <f t="shared" si="3"/>
        <v>0</v>
      </c>
      <c r="H49" s="96">
        <f t="shared" si="4"/>
        <v>-11</v>
      </c>
    </row>
    <row r="50" spans="1:9" s="45" customFormat="1" ht="12.75" thickBot="1" x14ac:dyDescent="0.25">
      <c r="A50" s="15" t="s">
        <v>264</v>
      </c>
      <c r="B50" s="64" t="s">
        <v>47</v>
      </c>
      <c r="C50" s="250">
        <f>C51</f>
        <v>76.8</v>
      </c>
      <c r="D50" s="250">
        <f>D51</f>
        <v>76.8</v>
      </c>
      <c r="E50" s="76">
        <f>+E51</f>
        <v>13.20173</v>
      </c>
      <c r="F50" s="76">
        <f>+F51</f>
        <v>4.5100000000000001E-2</v>
      </c>
      <c r="G50" s="38">
        <f t="shared" si="3"/>
        <v>17.189752604166667</v>
      </c>
      <c r="H50" s="97">
        <f t="shared" si="4"/>
        <v>-63.598269999999999</v>
      </c>
    </row>
    <row r="51" spans="1:9" s="45" customFormat="1" x14ac:dyDescent="0.2">
      <c r="A51" s="217" t="s">
        <v>265</v>
      </c>
      <c r="B51" s="306" t="s">
        <v>48</v>
      </c>
      <c r="C51" s="27">
        <f>C52+C53+C54</f>
        <v>76.8</v>
      </c>
      <c r="D51" s="27">
        <f>D52+D53+D54</f>
        <v>76.8</v>
      </c>
      <c r="E51" s="27">
        <f t="shared" ref="E51:F51" si="6">E52+E53+E54</f>
        <v>13.20173</v>
      </c>
      <c r="F51" s="27">
        <f t="shared" si="6"/>
        <v>4.5100000000000001E-2</v>
      </c>
      <c r="G51" s="41">
        <f t="shared" si="3"/>
        <v>17.189752604166667</v>
      </c>
      <c r="H51" s="22">
        <f t="shared" si="4"/>
        <v>-63.598269999999999</v>
      </c>
    </row>
    <row r="52" spans="1:9" s="45" customFormat="1" x14ac:dyDescent="0.2">
      <c r="A52" s="307" t="s">
        <v>266</v>
      </c>
      <c r="B52" s="308" t="s">
        <v>49</v>
      </c>
      <c r="C52" s="42">
        <v>75.599999999999994</v>
      </c>
      <c r="D52" s="42">
        <v>75.599999999999994</v>
      </c>
      <c r="E52" s="42">
        <v>11.68723</v>
      </c>
      <c r="F52" s="43">
        <v>4.1059999999999999E-2</v>
      </c>
      <c r="G52" s="62">
        <f t="shared" si="3"/>
        <v>15.459298941798943</v>
      </c>
      <c r="H52" s="344">
        <f t="shared" si="4"/>
        <v>-63.912769999999995</v>
      </c>
    </row>
    <row r="53" spans="1:9" s="45" customFormat="1" x14ac:dyDescent="0.2">
      <c r="A53" s="307" t="s">
        <v>272</v>
      </c>
      <c r="B53" s="309" t="s">
        <v>50</v>
      </c>
      <c r="C53" s="42">
        <v>1.2</v>
      </c>
      <c r="D53" s="42">
        <v>1.2</v>
      </c>
      <c r="E53" s="42">
        <v>1.28217</v>
      </c>
      <c r="F53" s="43">
        <v>4.0400000000000002E-3</v>
      </c>
      <c r="G53" s="62">
        <f t="shared" si="3"/>
        <v>106.84750000000001</v>
      </c>
      <c r="H53" s="44">
        <f t="shared" si="4"/>
        <v>8.2170000000000076E-2</v>
      </c>
    </row>
    <row r="54" spans="1:9" s="45" customFormat="1" ht="24.75" thickBot="1" x14ac:dyDescent="0.25">
      <c r="A54" s="310" t="s">
        <v>267</v>
      </c>
      <c r="B54" s="142" t="s">
        <v>51</v>
      </c>
      <c r="C54" s="42"/>
      <c r="D54" s="42"/>
      <c r="E54" s="42">
        <v>0.23233000000000001</v>
      </c>
      <c r="F54" s="43"/>
      <c r="G54" s="271"/>
      <c r="H54" s="345">
        <f t="shared" si="4"/>
        <v>0.23233000000000001</v>
      </c>
    </row>
    <row r="55" spans="1:9" s="87" customFormat="1" ht="12.75" thickBot="1" x14ac:dyDescent="0.25">
      <c r="A55" s="311" t="s">
        <v>268</v>
      </c>
      <c r="B55" s="100" t="s">
        <v>52</v>
      </c>
      <c r="C55" s="101">
        <f>C56</f>
        <v>0</v>
      </c>
      <c r="D55" s="101">
        <f>D56</f>
        <v>0</v>
      </c>
      <c r="E55" s="36">
        <f>E56</f>
        <v>24.394870000000001</v>
      </c>
      <c r="F55" s="36">
        <f>F56</f>
        <v>0</v>
      </c>
      <c r="G55" s="38" t="e">
        <f>E55/D55*100</f>
        <v>#DIV/0!</v>
      </c>
      <c r="H55" s="97">
        <f t="shared" si="4"/>
        <v>24.394870000000001</v>
      </c>
    </row>
    <row r="56" spans="1:9" s="87" customFormat="1" x14ac:dyDescent="0.2">
      <c r="A56" s="312" t="s">
        <v>269</v>
      </c>
      <c r="B56" s="102" t="s">
        <v>53</v>
      </c>
      <c r="C56" s="79">
        <f>C57+C58</f>
        <v>0</v>
      </c>
      <c r="D56" s="79">
        <f>D57+D58</f>
        <v>0</v>
      </c>
      <c r="E56" s="39">
        <f>E58+E57</f>
        <v>24.394870000000001</v>
      </c>
      <c r="F56" s="39">
        <f>F58+F57</f>
        <v>0</v>
      </c>
      <c r="G56" s="103"/>
      <c r="H56" s="39"/>
    </row>
    <row r="57" spans="1:9" s="87" customFormat="1" x14ac:dyDescent="0.2">
      <c r="A57" s="140" t="s">
        <v>270</v>
      </c>
      <c r="B57" s="73" t="s">
        <v>54</v>
      </c>
      <c r="C57" s="66"/>
      <c r="D57" s="66"/>
      <c r="E57" s="20">
        <v>24.394870000000001</v>
      </c>
      <c r="F57" s="66"/>
      <c r="G57" s="25" t="e">
        <f t="shared" si="3"/>
        <v>#DIV/0!</v>
      </c>
      <c r="H57" s="26">
        <f t="shared" si="4"/>
        <v>24.394870000000001</v>
      </c>
    </row>
    <row r="58" spans="1:9" s="87" customFormat="1" ht="12.75" thickBot="1" x14ac:dyDescent="0.25">
      <c r="A58" s="313" t="s">
        <v>271</v>
      </c>
      <c r="B58" s="104" t="s">
        <v>55</v>
      </c>
      <c r="C58" s="105"/>
      <c r="D58" s="105"/>
      <c r="E58" s="89"/>
      <c r="F58" s="105"/>
      <c r="G58" s="25" t="e">
        <f t="shared" si="3"/>
        <v>#DIV/0!</v>
      </c>
      <c r="H58" s="26">
        <f t="shared" si="4"/>
        <v>0</v>
      </c>
    </row>
    <row r="59" spans="1:9" s="45" customFormat="1" ht="12.75" thickBot="1" x14ac:dyDescent="0.25">
      <c r="A59" s="293" t="s">
        <v>273</v>
      </c>
      <c r="B59" s="106" t="s">
        <v>56</v>
      </c>
      <c r="C59" s="35">
        <f>C60+C61+C63</f>
        <v>125</v>
      </c>
      <c r="D59" s="35">
        <f>D60+D61+D63</f>
        <v>125</v>
      </c>
      <c r="E59" s="35">
        <f t="shared" ref="E59:F59" si="7">E60+E61+E63</f>
        <v>141.37078</v>
      </c>
      <c r="F59" s="35">
        <f t="shared" si="7"/>
        <v>0</v>
      </c>
      <c r="G59" s="12">
        <f t="shared" si="3"/>
        <v>113.09662400000001</v>
      </c>
      <c r="H59" s="13">
        <f t="shared" si="4"/>
        <v>16.370779999999996</v>
      </c>
    </row>
    <row r="60" spans="1:9" s="45" customFormat="1" ht="48" x14ac:dyDescent="0.2">
      <c r="A60" s="314" t="s">
        <v>274</v>
      </c>
      <c r="B60" s="107" t="s">
        <v>57</v>
      </c>
      <c r="C60" s="108"/>
      <c r="D60" s="108"/>
      <c r="E60" s="109"/>
      <c r="F60" s="109"/>
      <c r="G60" s="46" t="e">
        <f t="shared" si="3"/>
        <v>#DIV/0!</v>
      </c>
      <c r="H60" s="22">
        <f t="shared" si="4"/>
        <v>0</v>
      </c>
    </row>
    <row r="61" spans="1:9" s="45" customFormat="1" ht="24" x14ac:dyDescent="0.2">
      <c r="A61" s="351" t="s">
        <v>297</v>
      </c>
      <c r="B61" s="347" t="s">
        <v>298</v>
      </c>
      <c r="C61" s="61">
        <f>C62</f>
        <v>125</v>
      </c>
      <c r="D61" s="61">
        <f>D62</f>
        <v>125</v>
      </c>
      <c r="E61" s="61">
        <f t="shared" ref="E61:F61" si="8">E62</f>
        <v>141.37078</v>
      </c>
      <c r="F61" s="61">
        <f t="shared" si="8"/>
        <v>0</v>
      </c>
      <c r="G61" s="46">
        <f t="shared" si="3"/>
        <v>113.09662400000001</v>
      </c>
      <c r="H61" s="99">
        <f t="shared" si="4"/>
        <v>16.370779999999996</v>
      </c>
    </row>
    <row r="62" spans="1:9" ht="36" x14ac:dyDescent="0.2">
      <c r="A62" s="157" t="s">
        <v>275</v>
      </c>
      <c r="B62" s="110" t="s">
        <v>58</v>
      </c>
      <c r="C62" s="315">
        <v>125</v>
      </c>
      <c r="D62" s="315">
        <v>125</v>
      </c>
      <c r="E62" s="27">
        <v>141.37078</v>
      </c>
      <c r="F62" s="28"/>
      <c r="G62" s="46">
        <f t="shared" si="3"/>
        <v>113.09662400000001</v>
      </c>
      <c r="H62" s="99">
        <f t="shared" si="4"/>
        <v>16.370779999999996</v>
      </c>
    </row>
    <row r="63" spans="1:9" s="86" customFormat="1" ht="24.75" thickBot="1" x14ac:dyDescent="0.25">
      <c r="A63" s="141" t="s">
        <v>276</v>
      </c>
      <c r="B63" s="112" t="s">
        <v>59</v>
      </c>
      <c r="C63" s="105"/>
      <c r="D63" s="105"/>
      <c r="E63" s="89"/>
      <c r="F63" s="89"/>
      <c r="G63" s="29" t="e">
        <f t="shared" si="3"/>
        <v>#DIV/0!</v>
      </c>
      <c r="H63" s="99">
        <f t="shared" si="4"/>
        <v>0</v>
      </c>
      <c r="I63" s="113"/>
    </row>
    <row r="64" spans="1:9" ht="12.75" thickBot="1" x14ac:dyDescent="0.25">
      <c r="A64" s="293" t="s">
        <v>277</v>
      </c>
      <c r="B64" s="70" t="s">
        <v>60</v>
      </c>
      <c r="C64" s="77">
        <f>C65+C67+C69+C71+C75+C77+C81+C83+C92+C73+C95+C85+C87+C89</f>
        <v>196</v>
      </c>
      <c r="D64" s="77">
        <f>D65+D67+D69+D71+D75+D77+D81+D83+D92+D73+D95+D85+D87+D89</f>
        <v>196</v>
      </c>
      <c r="E64" s="77">
        <f>E65+E67+E69+E71+E75+E77+E81+E83+E92+E73+E95+E85+E87+E89+E79</f>
        <v>76.762620000000013</v>
      </c>
      <c r="F64" s="77">
        <f t="shared" ref="F64" si="9">F65+F67+F69+F71+F75+F77+F81+F83+F92+F73+F95+F85+F87+F89</f>
        <v>159.79820999999998</v>
      </c>
      <c r="G64" s="114">
        <f t="shared" si="3"/>
        <v>39.164602040816334</v>
      </c>
      <c r="H64" s="115">
        <f>E64-D64</f>
        <v>-119.23737999999999</v>
      </c>
    </row>
    <row r="65" spans="1:8" s="10" customFormat="1" ht="36" x14ac:dyDescent="0.2">
      <c r="A65" s="116" t="s">
        <v>61</v>
      </c>
      <c r="B65" s="117" t="s">
        <v>62</v>
      </c>
      <c r="C65" s="79">
        <f>C66</f>
        <v>8</v>
      </c>
      <c r="D65" s="79">
        <f>D66</f>
        <v>8</v>
      </c>
      <c r="E65" s="79">
        <f t="shared" ref="E65:F65" si="10">E66</f>
        <v>0.2</v>
      </c>
      <c r="F65" s="79">
        <f t="shared" si="10"/>
        <v>0.05</v>
      </c>
      <c r="G65" s="103">
        <f>E65/D65*100</f>
        <v>2.5</v>
      </c>
      <c r="H65" s="39">
        <f t="shared" si="4"/>
        <v>-7.8</v>
      </c>
    </row>
    <row r="66" spans="1:8" ht="48" x14ac:dyDescent="0.2">
      <c r="A66" s="118" t="s">
        <v>63</v>
      </c>
      <c r="B66" s="119" t="s">
        <v>64</v>
      </c>
      <c r="C66" s="124">
        <v>8</v>
      </c>
      <c r="D66" s="124">
        <v>8</v>
      </c>
      <c r="E66" s="125">
        <v>0.2</v>
      </c>
      <c r="F66" s="316">
        <v>0.05</v>
      </c>
      <c r="G66" s="317"/>
      <c r="H66" s="42"/>
    </row>
    <row r="67" spans="1:8" ht="48" x14ac:dyDescent="0.2">
      <c r="A67" s="116" t="s">
        <v>65</v>
      </c>
      <c r="B67" s="120" t="s">
        <v>66</v>
      </c>
      <c r="C67" s="79">
        <f>C68</f>
        <v>31</v>
      </c>
      <c r="D67" s="79">
        <f>D68</f>
        <v>31</v>
      </c>
      <c r="E67" s="79">
        <f t="shared" ref="E67:F67" si="11">E68</f>
        <v>14.552659999999999</v>
      </c>
      <c r="F67" s="79">
        <f t="shared" si="11"/>
        <v>7.5</v>
      </c>
      <c r="G67" s="103">
        <f t="shared" ref="G67:G71" si="12">E67/D67*100</f>
        <v>46.944064516129032</v>
      </c>
      <c r="H67" s="23">
        <f t="shared" si="4"/>
        <v>-16.447340000000001</v>
      </c>
    </row>
    <row r="68" spans="1:8" ht="60" x14ac:dyDescent="0.2">
      <c r="A68" s="118" t="s">
        <v>67</v>
      </c>
      <c r="B68" s="121" t="s">
        <v>68</v>
      </c>
      <c r="C68" s="124">
        <v>31</v>
      </c>
      <c r="D68" s="124">
        <v>31</v>
      </c>
      <c r="E68" s="125">
        <v>14.552659999999999</v>
      </c>
      <c r="F68" s="43">
        <v>7.5</v>
      </c>
      <c r="G68" s="317"/>
      <c r="H68" s="42"/>
    </row>
    <row r="69" spans="1:8" ht="36" x14ac:dyDescent="0.2">
      <c r="A69" s="116" t="s">
        <v>69</v>
      </c>
      <c r="B69" s="57" t="s">
        <v>70</v>
      </c>
      <c r="C69" s="79">
        <f>C70</f>
        <v>4</v>
      </c>
      <c r="D69" s="79">
        <f>D70</f>
        <v>4</v>
      </c>
      <c r="E69" s="79">
        <f>E70</f>
        <v>0.75482000000000005</v>
      </c>
      <c r="F69" s="79">
        <f>F70</f>
        <v>0</v>
      </c>
      <c r="G69" s="122">
        <f t="shared" si="12"/>
        <v>18.8705</v>
      </c>
      <c r="H69" s="123">
        <f t="shared" si="4"/>
        <v>-3.24518</v>
      </c>
    </row>
    <row r="70" spans="1:8" ht="48" x14ac:dyDescent="0.2">
      <c r="A70" s="118" t="s">
        <v>71</v>
      </c>
      <c r="B70" s="121" t="s">
        <v>72</v>
      </c>
      <c r="C70" s="124">
        <v>4</v>
      </c>
      <c r="D70" s="124">
        <v>4</v>
      </c>
      <c r="E70" s="125">
        <v>0.75482000000000005</v>
      </c>
      <c r="F70" s="43"/>
      <c r="G70" s="126"/>
      <c r="H70" s="318"/>
    </row>
    <row r="71" spans="1:8" ht="36" x14ac:dyDescent="0.2">
      <c r="A71" s="116" t="s">
        <v>278</v>
      </c>
      <c r="B71" s="209" t="s">
        <v>279</v>
      </c>
      <c r="C71" s="79">
        <f>C72</f>
        <v>37</v>
      </c>
      <c r="D71" s="79">
        <f>D72</f>
        <v>37</v>
      </c>
      <c r="E71" s="79">
        <f>E72</f>
        <v>0</v>
      </c>
      <c r="F71" s="79">
        <f>F72</f>
        <v>0</v>
      </c>
      <c r="G71" s="122">
        <f t="shared" si="12"/>
        <v>0</v>
      </c>
      <c r="H71" s="123">
        <f t="shared" si="4"/>
        <v>-37</v>
      </c>
    </row>
    <row r="72" spans="1:8" ht="48" x14ac:dyDescent="0.2">
      <c r="A72" s="118" t="s">
        <v>280</v>
      </c>
      <c r="B72" s="319" t="s">
        <v>281</v>
      </c>
      <c r="C72" s="124">
        <v>37</v>
      </c>
      <c r="D72" s="124">
        <v>37</v>
      </c>
      <c r="E72" s="125"/>
      <c r="F72" s="42"/>
      <c r="G72" s="126"/>
      <c r="H72" s="42"/>
    </row>
    <row r="73" spans="1:8" ht="36" x14ac:dyDescent="0.2">
      <c r="A73" s="116" t="s">
        <v>73</v>
      </c>
      <c r="B73" s="57" t="s">
        <v>74</v>
      </c>
      <c r="C73" s="79">
        <f>C74</f>
        <v>5</v>
      </c>
      <c r="D73" s="79">
        <f>D74</f>
        <v>5</v>
      </c>
      <c r="E73" s="79">
        <f t="shared" ref="E73:F73" si="13">E74</f>
        <v>13.5</v>
      </c>
      <c r="F73" s="79">
        <f t="shared" si="13"/>
        <v>0</v>
      </c>
      <c r="G73" s="122">
        <f t="shared" ref="G73" si="14">E73/D73*100</f>
        <v>270</v>
      </c>
      <c r="H73" s="23">
        <f t="shared" ref="H73" si="15">E73-D73</f>
        <v>8.5</v>
      </c>
    </row>
    <row r="74" spans="1:8" ht="48" x14ac:dyDescent="0.2">
      <c r="A74" s="118" t="s">
        <v>75</v>
      </c>
      <c r="B74" s="121" t="s">
        <v>76</v>
      </c>
      <c r="C74" s="124">
        <v>5</v>
      </c>
      <c r="D74" s="124">
        <v>5</v>
      </c>
      <c r="E74" s="125">
        <v>13.5</v>
      </c>
      <c r="F74" s="42"/>
      <c r="G74" s="126"/>
      <c r="H74" s="42"/>
    </row>
    <row r="75" spans="1:8" ht="36" x14ac:dyDescent="0.2">
      <c r="A75" s="116" t="s">
        <v>77</v>
      </c>
      <c r="B75" s="57" t="s">
        <v>78</v>
      </c>
      <c r="C75" s="79">
        <f>C76</f>
        <v>0</v>
      </c>
      <c r="D75" s="79">
        <f>D76</f>
        <v>0</v>
      </c>
      <c r="E75" s="79">
        <f>E76</f>
        <v>0.25004999999999999</v>
      </c>
      <c r="F75" s="79">
        <f>F76</f>
        <v>7.2495000000000003</v>
      </c>
      <c r="G75" s="122" t="e">
        <f>E75/D75*100</f>
        <v>#DIV/0!</v>
      </c>
      <c r="H75" s="23">
        <f>E75-D75</f>
        <v>0.25004999999999999</v>
      </c>
    </row>
    <row r="76" spans="1:8" ht="48" x14ac:dyDescent="0.2">
      <c r="A76" s="118" t="s">
        <v>79</v>
      </c>
      <c r="B76" s="121" t="s">
        <v>80</v>
      </c>
      <c r="C76" s="124"/>
      <c r="D76" s="124"/>
      <c r="E76" s="125">
        <v>0.25004999999999999</v>
      </c>
      <c r="F76" s="43">
        <v>7.2495000000000003</v>
      </c>
      <c r="G76" s="122"/>
      <c r="H76" s="23"/>
    </row>
    <row r="77" spans="1:8" ht="36" x14ac:dyDescent="0.2">
      <c r="A77" s="116" t="s">
        <v>81</v>
      </c>
      <c r="B77" s="57" t="s">
        <v>82</v>
      </c>
      <c r="C77" s="79">
        <f>C78</f>
        <v>2</v>
      </c>
      <c r="D77" s="79">
        <f>D78</f>
        <v>2</v>
      </c>
      <c r="E77" s="79">
        <f>E78</f>
        <v>0.3</v>
      </c>
      <c r="F77" s="79">
        <f>F78</f>
        <v>0.3</v>
      </c>
      <c r="G77" s="122">
        <f t="shared" ref="G77:G95" si="16">E77/D77*100</f>
        <v>15</v>
      </c>
      <c r="H77" s="23">
        <f t="shared" ref="H77:H85" si="17">E77-D77</f>
        <v>-1.7</v>
      </c>
    </row>
    <row r="78" spans="1:8" ht="60" x14ac:dyDescent="0.2">
      <c r="A78" s="118" t="s">
        <v>83</v>
      </c>
      <c r="B78" s="121" t="s">
        <v>84</v>
      </c>
      <c r="C78" s="124">
        <v>2</v>
      </c>
      <c r="D78" s="124">
        <v>2</v>
      </c>
      <c r="E78" s="125">
        <v>0.3</v>
      </c>
      <c r="F78" s="43">
        <v>0.3</v>
      </c>
      <c r="G78" s="126"/>
      <c r="H78" s="42"/>
    </row>
    <row r="79" spans="1:8" ht="36" x14ac:dyDescent="0.2">
      <c r="A79" s="116" t="s">
        <v>299</v>
      </c>
      <c r="B79" s="98" t="s">
        <v>300</v>
      </c>
      <c r="C79" s="79">
        <f>C80</f>
        <v>0</v>
      </c>
      <c r="D79" s="79">
        <f>D80</f>
        <v>0</v>
      </c>
      <c r="E79" s="79">
        <f t="shared" ref="E79:F79" si="18">E80</f>
        <v>0.25001000000000001</v>
      </c>
      <c r="F79" s="79">
        <f t="shared" si="18"/>
        <v>0</v>
      </c>
      <c r="G79" s="122" t="e">
        <f t="shared" ref="G79" si="19">E79/D79*100</f>
        <v>#DIV/0!</v>
      </c>
      <c r="H79" s="23">
        <f t="shared" ref="H79" si="20">E79-D79</f>
        <v>0.25001000000000001</v>
      </c>
    </row>
    <row r="80" spans="1:8" ht="48" x14ac:dyDescent="0.2">
      <c r="A80" s="118" t="s">
        <v>301</v>
      </c>
      <c r="B80" s="348" t="s">
        <v>302</v>
      </c>
      <c r="C80" s="124"/>
      <c r="D80" s="124"/>
      <c r="E80" s="125">
        <v>0.25001000000000001</v>
      </c>
      <c r="F80" s="124"/>
      <c r="G80" s="126"/>
      <c r="H80" s="42"/>
    </row>
    <row r="81" spans="1:9" ht="36" x14ac:dyDescent="0.2">
      <c r="A81" s="116" t="s">
        <v>85</v>
      </c>
      <c r="B81" s="57" t="s">
        <v>86</v>
      </c>
      <c r="C81" s="79">
        <f>C82</f>
        <v>74</v>
      </c>
      <c r="D81" s="79">
        <f>D82</f>
        <v>74</v>
      </c>
      <c r="E81" s="79">
        <f>E82</f>
        <v>1.848E-2</v>
      </c>
      <c r="F81" s="79">
        <f>F82</f>
        <v>0</v>
      </c>
      <c r="G81" s="122">
        <f t="shared" si="16"/>
        <v>2.4972972972972973E-2</v>
      </c>
      <c r="H81" s="23">
        <f t="shared" si="17"/>
        <v>-73.981520000000003</v>
      </c>
    </row>
    <row r="82" spans="1:9" ht="48" x14ac:dyDescent="0.2">
      <c r="A82" s="118" t="s">
        <v>87</v>
      </c>
      <c r="B82" s="121" t="s">
        <v>88</v>
      </c>
      <c r="C82" s="124">
        <v>74</v>
      </c>
      <c r="D82" s="124">
        <v>74</v>
      </c>
      <c r="E82" s="125">
        <v>1.848E-2</v>
      </c>
      <c r="F82" s="43"/>
      <c r="G82" s="126"/>
      <c r="H82" s="42"/>
    </row>
    <row r="83" spans="1:9" ht="36" x14ac:dyDescent="0.2">
      <c r="A83" s="116" t="s">
        <v>89</v>
      </c>
      <c r="B83" s="127" t="s">
        <v>90</v>
      </c>
      <c r="C83" s="79">
        <f>C84</f>
        <v>35</v>
      </c>
      <c r="D83" s="79">
        <f>D84</f>
        <v>35</v>
      </c>
      <c r="E83" s="79">
        <f t="shared" ref="E83:F83" si="21">E84</f>
        <v>18.191320000000001</v>
      </c>
      <c r="F83" s="79">
        <f t="shared" si="21"/>
        <v>19.34075</v>
      </c>
      <c r="G83" s="122">
        <f t="shared" si="16"/>
        <v>51.975200000000001</v>
      </c>
      <c r="H83" s="23">
        <f t="shared" si="17"/>
        <v>-16.808679999999999</v>
      </c>
    </row>
    <row r="84" spans="1:9" ht="46.5" customHeight="1" x14ac:dyDescent="0.2">
      <c r="A84" s="128" t="s">
        <v>91</v>
      </c>
      <c r="B84" s="129" t="s">
        <v>92</v>
      </c>
      <c r="C84" s="124">
        <v>35</v>
      </c>
      <c r="D84" s="124">
        <v>35</v>
      </c>
      <c r="E84" s="125">
        <v>18.191320000000001</v>
      </c>
      <c r="F84" s="43">
        <v>19.34075</v>
      </c>
      <c r="G84" s="126"/>
      <c r="H84" s="42"/>
    </row>
    <row r="85" spans="1:9" ht="60" hidden="1" x14ac:dyDescent="0.2">
      <c r="A85" s="130" t="s">
        <v>93</v>
      </c>
      <c r="B85" s="131" t="s">
        <v>94</v>
      </c>
      <c r="C85" s="79">
        <f>C86</f>
        <v>0</v>
      </c>
      <c r="D85" s="79">
        <f>D86</f>
        <v>0</v>
      </c>
      <c r="E85" s="79">
        <f>E86</f>
        <v>0</v>
      </c>
      <c r="F85" s="79">
        <f>F86</f>
        <v>0</v>
      </c>
      <c r="G85" s="122" t="e">
        <f t="shared" si="16"/>
        <v>#DIV/0!</v>
      </c>
      <c r="H85" s="23">
        <f t="shared" si="17"/>
        <v>0</v>
      </c>
    </row>
    <row r="86" spans="1:9" ht="72" hidden="1" x14ac:dyDescent="0.2">
      <c r="A86" s="132" t="s">
        <v>95</v>
      </c>
      <c r="B86" s="133" t="s">
        <v>96</v>
      </c>
      <c r="C86" s="124"/>
      <c r="D86" s="124"/>
      <c r="E86" s="125"/>
      <c r="F86" s="43"/>
      <c r="G86" s="126"/>
      <c r="H86" s="42"/>
    </row>
    <row r="87" spans="1:9" ht="24" x14ac:dyDescent="0.2">
      <c r="A87" s="130" t="s">
        <v>97</v>
      </c>
      <c r="B87" s="131" t="s">
        <v>98</v>
      </c>
      <c r="C87" s="79">
        <f>C88</f>
        <v>0</v>
      </c>
      <c r="D87" s="79">
        <f>D88</f>
        <v>0</v>
      </c>
      <c r="E87" s="39">
        <f>E88</f>
        <v>2.2781899999999999</v>
      </c>
      <c r="F87" s="39">
        <f>F88</f>
        <v>0</v>
      </c>
      <c r="G87" s="122" t="e">
        <f t="shared" si="16"/>
        <v>#DIV/0!</v>
      </c>
      <c r="H87" s="23">
        <f t="shared" ref="H87:H95" si="22">E87-D87</f>
        <v>2.2781899999999999</v>
      </c>
    </row>
    <row r="88" spans="1:9" ht="36" x14ac:dyDescent="0.2">
      <c r="A88" s="132" t="s">
        <v>99</v>
      </c>
      <c r="B88" s="133" t="s">
        <v>100</v>
      </c>
      <c r="C88" s="124"/>
      <c r="D88" s="124"/>
      <c r="E88" s="125">
        <v>2.2781899999999999</v>
      </c>
      <c r="F88" s="43"/>
      <c r="G88" s="122"/>
      <c r="H88" s="42"/>
      <c r="I88" s="45"/>
    </row>
    <row r="89" spans="1:9" ht="24.75" customHeight="1" x14ac:dyDescent="0.2">
      <c r="A89" s="130" t="s">
        <v>101</v>
      </c>
      <c r="B89" s="353" t="s">
        <v>102</v>
      </c>
      <c r="C89" s="23">
        <f>C90+C91</f>
        <v>0</v>
      </c>
      <c r="D89" s="23">
        <f>D90+D91</f>
        <v>0</v>
      </c>
      <c r="E89" s="23">
        <f>E90+E91</f>
        <v>25.842040000000001</v>
      </c>
      <c r="F89" s="23">
        <f>F90+F91</f>
        <v>0</v>
      </c>
      <c r="G89" s="122" t="e">
        <f t="shared" si="16"/>
        <v>#DIV/0!</v>
      </c>
      <c r="H89" s="23">
        <f>E89-D89</f>
        <v>25.842040000000001</v>
      </c>
      <c r="I89" s="45"/>
    </row>
    <row r="90" spans="1:9" ht="36" x14ac:dyDescent="0.2">
      <c r="A90" s="132" t="s">
        <v>103</v>
      </c>
      <c r="B90" s="133" t="s">
        <v>104</v>
      </c>
      <c r="C90" s="124"/>
      <c r="D90" s="124"/>
      <c r="E90" s="124">
        <v>25.842040000000001</v>
      </c>
      <c r="F90" s="24"/>
      <c r="G90" s="126" t="e">
        <f t="shared" si="16"/>
        <v>#DIV/0!</v>
      </c>
      <c r="H90" s="42">
        <f>E90-D90</f>
        <v>25.842040000000001</v>
      </c>
      <c r="I90" s="45"/>
    </row>
    <row r="91" spans="1:9" ht="36" hidden="1" x14ac:dyDescent="0.2">
      <c r="A91" s="132" t="s">
        <v>105</v>
      </c>
      <c r="B91" s="133" t="s">
        <v>106</v>
      </c>
      <c r="C91" s="124"/>
      <c r="D91" s="124"/>
      <c r="E91" s="124"/>
      <c r="F91" s="24"/>
      <c r="G91" s="126" t="e">
        <f t="shared" si="16"/>
        <v>#DIV/0!</v>
      </c>
      <c r="H91" s="42">
        <f>E91-D91</f>
        <v>0</v>
      </c>
      <c r="I91" s="45"/>
    </row>
    <row r="92" spans="1:9" ht="36" x14ac:dyDescent="0.2">
      <c r="A92" s="135" t="s">
        <v>107</v>
      </c>
      <c r="B92" s="136" t="s">
        <v>108</v>
      </c>
      <c r="C92" s="24">
        <f>C93+C94</f>
        <v>0</v>
      </c>
      <c r="D92" s="24">
        <f>D93+D94</f>
        <v>0</v>
      </c>
      <c r="E92" s="24">
        <f t="shared" ref="E92:F92" si="23">E93+E94</f>
        <v>0.62504999999999999</v>
      </c>
      <c r="F92" s="24">
        <f t="shared" si="23"/>
        <v>5.3579600000000003</v>
      </c>
      <c r="G92" s="122" t="e">
        <f t="shared" si="16"/>
        <v>#DIV/0!</v>
      </c>
      <c r="H92" s="23">
        <f t="shared" si="22"/>
        <v>0.62504999999999999</v>
      </c>
    </row>
    <row r="93" spans="1:9" ht="36" x14ac:dyDescent="0.2">
      <c r="A93" s="137" t="s">
        <v>109</v>
      </c>
      <c r="B93" s="138" t="s">
        <v>110</v>
      </c>
      <c r="C93" s="48"/>
      <c r="D93" s="48"/>
      <c r="E93" s="48">
        <v>5.0000000000000002E-5</v>
      </c>
      <c r="F93" s="48">
        <v>5.0670000000000002</v>
      </c>
      <c r="G93" s="126" t="e">
        <f t="shared" si="16"/>
        <v>#DIV/0!</v>
      </c>
      <c r="H93" s="42">
        <f t="shared" si="22"/>
        <v>5.0000000000000002E-5</v>
      </c>
    </row>
    <row r="94" spans="1:9" ht="36" x14ac:dyDescent="0.2">
      <c r="A94" s="137" t="s">
        <v>111</v>
      </c>
      <c r="B94" s="138" t="s">
        <v>112</v>
      </c>
      <c r="C94" s="48"/>
      <c r="D94" s="48"/>
      <c r="E94" s="47">
        <v>0.625</v>
      </c>
      <c r="F94" s="48">
        <v>0.29096</v>
      </c>
      <c r="G94" s="126" t="e">
        <f t="shared" si="16"/>
        <v>#DIV/0!</v>
      </c>
      <c r="H94" s="47">
        <f t="shared" si="22"/>
        <v>0.625</v>
      </c>
    </row>
    <row r="95" spans="1:9" x14ac:dyDescent="0.2">
      <c r="A95" s="140" t="s">
        <v>113</v>
      </c>
      <c r="B95" s="73" t="s">
        <v>114</v>
      </c>
      <c r="C95" s="24">
        <f>C96</f>
        <v>0</v>
      </c>
      <c r="D95" s="24">
        <f>D96</f>
        <v>0</v>
      </c>
      <c r="E95" s="24">
        <f t="shared" ref="E95:F95" si="24">E96</f>
        <v>0</v>
      </c>
      <c r="F95" s="24">
        <f t="shared" si="24"/>
        <v>120</v>
      </c>
      <c r="G95" s="139" t="e">
        <f t="shared" si="16"/>
        <v>#DIV/0!</v>
      </c>
      <c r="H95" s="68">
        <f t="shared" si="22"/>
        <v>0</v>
      </c>
    </row>
    <row r="96" spans="1:9" ht="60.75" thickBot="1" x14ac:dyDescent="0.25">
      <c r="A96" s="141" t="s">
        <v>115</v>
      </c>
      <c r="B96" s="142" t="s">
        <v>116</v>
      </c>
      <c r="C96" s="95"/>
      <c r="D96" s="95"/>
      <c r="E96" s="90"/>
      <c r="F96" s="95">
        <v>120</v>
      </c>
      <c r="G96" s="143"/>
      <c r="H96" s="90"/>
    </row>
    <row r="97" spans="1:8" ht="12.75" thickBot="1" x14ac:dyDescent="0.25">
      <c r="A97" s="277" t="s">
        <v>117</v>
      </c>
      <c r="B97" s="16" t="s">
        <v>118</v>
      </c>
      <c r="C97" s="144">
        <f>C98+C99+C100+C101+C102</f>
        <v>618.67100000000005</v>
      </c>
      <c r="D97" s="144">
        <f>D98+D99+D100+D101+D102</f>
        <v>618.67100000000005</v>
      </c>
      <c r="E97" s="144">
        <f>E98+E99+E100+E101+E102</f>
        <v>0.155</v>
      </c>
      <c r="F97" s="144">
        <f t="shared" ref="F97" si="25">F98+F99+F100+F101</f>
        <v>56.753540000000001</v>
      </c>
      <c r="G97" s="145">
        <f>E97/D97*100</f>
        <v>2.505370382642794E-2</v>
      </c>
      <c r="H97" s="146">
        <f t="shared" si="4"/>
        <v>-618.51600000000008</v>
      </c>
    </row>
    <row r="98" spans="1:8" x14ac:dyDescent="0.2">
      <c r="A98" s="286" t="s">
        <v>119</v>
      </c>
      <c r="B98" s="19" t="s">
        <v>120</v>
      </c>
      <c r="C98" s="27"/>
      <c r="D98" s="27"/>
      <c r="E98" s="148">
        <v>0.155</v>
      </c>
      <c r="F98" s="40"/>
      <c r="G98" s="25"/>
      <c r="H98" s="22">
        <f t="shared" si="4"/>
        <v>0.155</v>
      </c>
    </row>
    <row r="99" spans="1:8" x14ac:dyDescent="0.2">
      <c r="A99" s="167" t="s">
        <v>121</v>
      </c>
      <c r="B99" s="72" t="s">
        <v>122</v>
      </c>
      <c r="C99" s="60"/>
      <c r="D99" s="60"/>
      <c r="E99" s="60"/>
      <c r="F99" s="40"/>
      <c r="G99" s="25"/>
      <c r="H99" s="26">
        <f t="shared" si="4"/>
        <v>0</v>
      </c>
    </row>
    <row r="100" spans="1:8" x14ac:dyDescent="0.2">
      <c r="A100" s="167" t="s">
        <v>123</v>
      </c>
      <c r="B100" s="67" t="s">
        <v>124</v>
      </c>
      <c r="C100" s="30"/>
      <c r="D100" s="30"/>
      <c r="E100" s="30"/>
      <c r="F100" s="31">
        <v>56.753540000000001</v>
      </c>
      <c r="G100" s="25" t="e">
        <f>E100/D100*100</f>
        <v>#DIV/0!</v>
      </c>
      <c r="H100" s="26">
        <f t="shared" si="4"/>
        <v>0</v>
      </c>
    </row>
    <row r="101" spans="1:8" x14ac:dyDescent="0.2">
      <c r="A101" s="167" t="s">
        <v>125</v>
      </c>
      <c r="B101" s="67" t="s">
        <v>126</v>
      </c>
      <c r="C101" s="30"/>
      <c r="D101" s="30"/>
      <c r="E101" s="68"/>
      <c r="F101" s="59"/>
      <c r="G101" s="63" t="e">
        <f t="shared" ref="G101:G109" si="26">E101/D101*100</f>
        <v>#DIV/0!</v>
      </c>
      <c r="H101" s="26">
        <f t="shared" si="4"/>
        <v>0</v>
      </c>
    </row>
    <row r="102" spans="1:8" x14ac:dyDescent="0.2">
      <c r="A102" s="208" t="s">
        <v>127</v>
      </c>
      <c r="B102" s="58" t="s">
        <v>128</v>
      </c>
      <c r="C102" s="23">
        <f>C103</f>
        <v>618.67100000000005</v>
      </c>
      <c r="D102" s="23">
        <f>D103</f>
        <v>618.67100000000005</v>
      </c>
      <c r="E102" s="23">
        <f>E103</f>
        <v>0</v>
      </c>
      <c r="F102" s="23">
        <f t="shared" ref="F102" si="27">F103</f>
        <v>0</v>
      </c>
      <c r="G102" s="63">
        <f t="shared" si="26"/>
        <v>0</v>
      </c>
      <c r="H102" s="26">
        <f t="shared" si="4"/>
        <v>-618.67100000000005</v>
      </c>
    </row>
    <row r="103" spans="1:8" ht="12.75" thickBot="1" x14ac:dyDescent="0.25">
      <c r="A103" s="320" t="s">
        <v>129</v>
      </c>
      <c r="B103" s="149" t="s">
        <v>130</v>
      </c>
      <c r="C103" s="90">
        <v>618.67100000000005</v>
      </c>
      <c r="D103" s="90">
        <v>618.67100000000005</v>
      </c>
      <c r="E103" s="90"/>
      <c r="F103" s="95"/>
      <c r="G103" s="32">
        <f t="shared" si="26"/>
        <v>0</v>
      </c>
      <c r="H103" s="33">
        <f t="shared" si="4"/>
        <v>-618.67100000000005</v>
      </c>
    </row>
    <row r="104" spans="1:8" x14ac:dyDescent="0.2">
      <c r="A104" s="321" t="s">
        <v>131</v>
      </c>
      <c r="B104" s="253" t="s">
        <v>132</v>
      </c>
      <c r="C104" s="251">
        <f>C105+C151</f>
        <v>403632.1</v>
      </c>
      <c r="D104" s="251">
        <f>D105+D151</f>
        <v>419532.1</v>
      </c>
      <c r="E104" s="254">
        <f>E105+E151+E154+E157</f>
        <v>60400.863940000003</v>
      </c>
      <c r="F104" s="251">
        <f>F105+F149+F151+F154+F157</f>
        <v>54728.271980000005</v>
      </c>
      <c r="G104" s="255">
        <f t="shared" si="26"/>
        <v>14.397197244263312</v>
      </c>
      <c r="H104" s="256">
        <f t="shared" si="4"/>
        <v>-359131.23605999997</v>
      </c>
    </row>
    <row r="105" spans="1:8" x14ac:dyDescent="0.2">
      <c r="A105" s="322" t="s">
        <v>133</v>
      </c>
      <c r="B105" s="257" t="s">
        <v>134</v>
      </c>
      <c r="C105" s="252">
        <f>C106+C109+C123+C146</f>
        <v>403632.1</v>
      </c>
      <c r="D105" s="252">
        <f>D106+D109+D123+D146</f>
        <v>419532.1</v>
      </c>
      <c r="E105" s="258">
        <f>E106+E109+E123+E146</f>
        <v>60400.863940000003</v>
      </c>
      <c r="F105" s="252">
        <f>F106+F109+F123+F146</f>
        <v>54730.890840000007</v>
      </c>
      <c r="G105" s="259">
        <f t="shared" si="26"/>
        <v>14.397197244263312</v>
      </c>
      <c r="H105" s="260">
        <f t="shared" si="4"/>
        <v>-359131.23605999997</v>
      </c>
    </row>
    <row r="106" spans="1:8" ht="12.75" thickBot="1" x14ac:dyDescent="0.25">
      <c r="A106" s="323" t="s">
        <v>135</v>
      </c>
      <c r="B106" s="152" t="s">
        <v>136</v>
      </c>
      <c r="C106" s="153">
        <f>C107</f>
        <v>164388</v>
      </c>
      <c r="D106" s="153">
        <f>D107+D108</f>
        <v>180288</v>
      </c>
      <c r="E106" s="153">
        <f t="shared" ref="E106:F106" si="28">E107+E108</f>
        <v>23346</v>
      </c>
      <c r="F106" s="153">
        <f t="shared" si="28"/>
        <v>22686</v>
      </c>
      <c r="G106" s="151">
        <f t="shared" si="26"/>
        <v>12.949281150159745</v>
      </c>
      <c r="H106" s="97">
        <f t="shared" si="4"/>
        <v>-156942</v>
      </c>
    </row>
    <row r="107" spans="1:8" ht="24" x14ac:dyDescent="0.2">
      <c r="A107" s="171" t="s">
        <v>137</v>
      </c>
      <c r="B107" s="55" t="s">
        <v>282</v>
      </c>
      <c r="C107" s="109">
        <v>164388</v>
      </c>
      <c r="D107" s="109">
        <v>164388</v>
      </c>
      <c r="E107" s="109">
        <v>23346</v>
      </c>
      <c r="F107" s="108">
        <v>22686</v>
      </c>
      <c r="G107" s="41">
        <f t="shared" si="26"/>
        <v>14.201766552303088</v>
      </c>
      <c r="H107" s="22">
        <f t="shared" si="4"/>
        <v>-141042</v>
      </c>
    </row>
    <row r="108" spans="1:8" ht="25.5" customHeight="1" thickBot="1" x14ac:dyDescent="0.25">
      <c r="A108" s="349" t="s">
        <v>308</v>
      </c>
      <c r="B108" s="350" t="s">
        <v>309</v>
      </c>
      <c r="C108" s="105"/>
      <c r="D108" s="105">
        <v>15900</v>
      </c>
      <c r="E108" s="89"/>
      <c r="F108" s="105"/>
      <c r="G108" s="103">
        <f t="shared" si="26"/>
        <v>0</v>
      </c>
      <c r="H108" s="39">
        <f t="shared" si="4"/>
        <v>-15900</v>
      </c>
    </row>
    <row r="109" spans="1:8" ht="12.75" thickBot="1" x14ac:dyDescent="0.25">
      <c r="A109" s="285" t="s">
        <v>292</v>
      </c>
      <c r="B109" s="64" t="s">
        <v>138</v>
      </c>
      <c r="C109" s="249">
        <f>C110+C117+C114+C111+C113+C112+C116+C115</f>
        <v>30754.099999999995</v>
      </c>
      <c r="D109" s="249">
        <f>D110+D117+D114+D111+D113+D112+D116+D115</f>
        <v>30754.099999999995</v>
      </c>
      <c r="E109" s="249">
        <f t="shared" ref="E109:F109" si="29">E110+E117+E114+E111+E113+E112+E116+E115</f>
        <v>6302.2466599999998</v>
      </c>
      <c r="F109" s="249">
        <f t="shared" si="29"/>
        <v>1816.3773200000001</v>
      </c>
      <c r="G109" s="71">
        <f t="shared" si="26"/>
        <v>20.492378772261262</v>
      </c>
      <c r="H109" s="13">
        <f t="shared" si="4"/>
        <v>-24451.853339999994</v>
      </c>
    </row>
    <row r="110" spans="1:8" ht="24" x14ac:dyDescent="0.2">
      <c r="A110" s="162" t="s">
        <v>139</v>
      </c>
      <c r="B110" s="57" t="s">
        <v>283</v>
      </c>
      <c r="C110" s="23">
        <v>3131</v>
      </c>
      <c r="D110" s="23">
        <v>3131</v>
      </c>
      <c r="E110" s="23"/>
      <c r="F110" s="24"/>
      <c r="G110" s="25">
        <f>E110/D110*100</f>
        <v>0</v>
      </c>
      <c r="H110" s="26">
        <f>E110-D110</f>
        <v>-3131</v>
      </c>
    </row>
    <row r="111" spans="1:8" s="10" customFormat="1" ht="24" x14ac:dyDescent="0.2">
      <c r="A111" s="160" t="s">
        <v>140</v>
      </c>
      <c r="B111" s="57" t="s">
        <v>284</v>
      </c>
      <c r="C111" s="23">
        <v>345.6</v>
      </c>
      <c r="D111" s="23">
        <v>345.6</v>
      </c>
      <c r="E111" s="23"/>
      <c r="F111" s="159"/>
      <c r="G111" s="25">
        <f>E111/D111*100</f>
        <v>0</v>
      </c>
      <c r="H111" s="99">
        <f>E111-D111</f>
        <v>-345.6</v>
      </c>
    </row>
    <row r="112" spans="1:8" s="10" customFormat="1" x14ac:dyDescent="0.2">
      <c r="A112" s="160" t="s">
        <v>141</v>
      </c>
      <c r="B112" s="72" t="s">
        <v>142</v>
      </c>
      <c r="C112" s="23"/>
      <c r="D112" s="23"/>
      <c r="E112" s="23"/>
      <c r="F112" s="23"/>
      <c r="G112" s="25" t="e">
        <f>E112/D112*100</f>
        <v>#DIV/0!</v>
      </c>
      <c r="H112" s="99">
        <f>E112-D112</f>
        <v>0</v>
      </c>
    </row>
    <row r="113" spans="1:8" s="10" customFormat="1" ht="36" x14ac:dyDescent="0.2">
      <c r="A113" s="162" t="s">
        <v>143</v>
      </c>
      <c r="B113" s="57" t="s">
        <v>144</v>
      </c>
      <c r="C113" s="23">
        <v>5538.9</v>
      </c>
      <c r="D113" s="23">
        <v>5538.9</v>
      </c>
      <c r="E113" s="23">
        <v>1108.116</v>
      </c>
      <c r="F113" s="159">
        <v>1172.0070000000001</v>
      </c>
      <c r="G113" s="25">
        <f>E113/D113*100</f>
        <v>20.00606618642691</v>
      </c>
      <c r="H113" s="99">
        <f t="shared" si="4"/>
        <v>-4430.7839999999997</v>
      </c>
    </row>
    <row r="114" spans="1:8" s="10" customFormat="1" x14ac:dyDescent="0.2">
      <c r="A114" s="171" t="s">
        <v>145</v>
      </c>
      <c r="B114" s="54" t="s">
        <v>285</v>
      </c>
      <c r="C114" s="39">
        <v>4235.3</v>
      </c>
      <c r="D114" s="39">
        <v>4235.3</v>
      </c>
      <c r="E114" s="39">
        <v>4235.3</v>
      </c>
      <c r="F114" s="161"/>
      <c r="G114" s="46">
        <f>E114/D114*100</f>
        <v>100</v>
      </c>
      <c r="H114" s="99">
        <f>E114-D114</f>
        <v>0</v>
      </c>
    </row>
    <row r="115" spans="1:8" s="10" customFormat="1" x14ac:dyDescent="0.2">
      <c r="A115" s="286" t="s">
        <v>286</v>
      </c>
      <c r="B115" s="163" t="s">
        <v>287</v>
      </c>
      <c r="C115" s="20">
        <v>918.3</v>
      </c>
      <c r="D115" s="20">
        <v>918.3</v>
      </c>
      <c r="E115" s="20"/>
      <c r="F115" s="170"/>
      <c r="G115" s="46">
        <f t="shared" ref="G115:G122" si="30">E115/D115*100</f>
        <v>0</v>
      </c>
      <c r="H115" s="99">
        <f t="shared" ref="H115:H116" si="31">E115-D115</f>
        <v>-918.3</v>
      </c>
    </row>
    <row r="116" spans="1:8" s="10" customFormat="1" ht="12.75" thickBot="1" x14ac:dyDescent="0.25">
      <c r="A116" s="324" t="s">
        <v>146</v>
      </c>
      <c r="B116" s="158" t="s">
        <v>147</v>
      </c>
      <c r="C116" s="89"/>
      <c r="D116" s="89"/>
      <c r="E116" s="89"/>
      <c r="F116" s="105"/>
      <c r="G116" s="46" t="e">
        <f t="shared" si="30"/>
        <v>#DIV/0!</v>
      </c>
      <c r="H116" s="99">
        <f t="shared" si="31"/>
        <v>0</v>
      </c>
    </row>
    <row r="117" spans="1:8" ht="12.75" thickBot="1" x14ac:dyDescent="0.25">
      <c r="A117" s="285" t="s">
        <v>291</v>
      </c>
      <c r="B117" s="165" t="s">
        <v>149</v>
      </c>
      <c r="C117" s="249">
        <f>C118+C119+C120+C121+C122</f>
        <v>16585</v>
      </c>
      <c r="D117" s="249">
        <f>D118+D119+D120+D121+D122</f>
        <v>16585</v>
      </c>
      <c r="E117" s="249">
        <f t="shared" ref="E117:F117" si="32">E118+E119+E120+E121+E122</f>
        <v>958.83065999999997</v>
      </c>
      <c r="F117" s="249">
        <f t="shared" si="32"/>
        <v>644.37031999999999</v>
      </c>
      <c r="G117" s="151">
        <f t="shared" si="30"/>
        <v>5.7813123907145005</v>
      </c>
      <c r="H117" s="97">
        <f t="shared" si="4"/>
        <v>-15626.16934</v>
      </c>
    </row>
    <row r="118" spans="1:8" x14ac:dyDescent="0.2">
      <c r="A118" s="286" t="s">
        <v>148</v>
      </c>
      <c r="B118" s="155" t="s">
        <v>288</v>
      </c>
      <c r="C118" s="109">
        <v>909</v>
      </c>
      <c r="D118" s="109">
        <v>909</v>
      </c>
      <c r="E118" s="109"/>
      <c r="F118" s="166"/>
      <c r="G118" s="41">
        <f t="shared" si="30"/>
        <v>0</v>
      </c>
      <c r="H118" s="22">
        <f t="shared" si="4"/>
        <v>-909</v>
      </c>
    </row>
    <row r="119" spans="1:8" ht="24" x14ac:dyDescent="0.2">
      <c r="A119" s="167" t="s">
        <v>148</v>
      </c>
      <c r="B119" s="164" t="s">
        <v>150</v>
      </c>
      <c r="C119" s="23">
        <v>1135.8</v>
      </c>
      <c r="D119" s="23">
        <v>1135.8</v>
      </c>
      <c r="E119" s="23">
        <v>241.92</v>
      </c>
      <c r="F119" s="166">
        <v>230.928</v>
      </c>
      <c r="G119" s="25">
        <f t="shared" si="30"/>
        <v>21.299524564183837</v>
      </c>
      <c r="H119" s="99">
        <f t="shared" si="4"/>
        <v>-893.88</v>
      </c>
    </row>
    <row r="120" spans="1:8" ht="24" x14ac:dyDescent="0.2">
      <c r="A120" s="167" t="s">
        <v>148</v>
      </c>
      <c r="B120" s="136" t="s">
        <v>289</v>
      </c>
      <c r="C120" s="30">
        <v>1986.2</v>
      </c>
      <c r="D120" s="30">
        <v>1986.2</v>
      </c>
      <c r="E120" s="30"/>
      <c r="F120" s="24"/>
      <c r="G120" s="25">
        <f t="shared" si="30"/>
        <v>0</v>
      </c>
      <c r="H120" s="99">
        <f t="shared" si="4"/>
        <v>-1986.2</v>
      </c>
    </row>
    <row r="121" spans="1:8" ht="24" x14ac:dyDescent="0.2">
      <c r="A121" s="208" t="s">
        <v>148</v>
      </c>
      <c r="B121" s="169" t="s">
        <v>152</v>
      </c>
      <c r="C121" s="23">
        <v>3163.3</v>
      </c>
      <c r="D121" s="23">
        <v>3163.3</v>
      </c>
      <c r="E121" s="23">
        <v>716.91066000000001</v>
      </c>
      <c r="F121" s="24">
        <v>413.44232</v>
      </c>
      <c r="G121" s="25">
        <f t="shared" si="30"/>
        <v>22.663378750039513</v>
      </c>
      <c r="H121" s="99">
        <f t="shared" si="4"/>
        <v>-2446.3893400000002</v>
      </c>
    </row>
    <row r="122" spans="1:8" ht="12.75" thickBot="1" x14ac:dyDescent="0.25">
      <c r="A122" s="330" t="s">
        <v>151</v>
      </c>
      <c r="B122" s="332" t="s">
        <v>290</v>
      </c>
      <c r="C122" s="331">
        <v>9390.7000000000007</v>
      </c>
      <c r="D122" s="331">
        <v>9390.7000000000007</v>
      </c>
      <c r="E122" s="20"/>
      <c r="F122" s="79"/>
      <c r="G122" s="25">
        <f t="shared" si="30"/>
        <v>0</v>
      </c>
      <c r="H122" s="99">
        <f t="shared" si="4"/>
        <v>-9390.7000000000007</v>
      </c>
    </row>
    <row r="123" spans="1:8" x14ac:dyDescent="0.2">
      <c r="A123" s="321" t="s">
        <v>153</v>
      </c>
      <c r="B123" s="253" t="s">
        <v>154</v>
      </c>
      <c r="C123" s="254">
        <f>C124+C136+C138+C140+C142+C143+C144+C139+C137+C141</f>
        <v>186182.19999999998</v>
      </c>
      <c r="D123" s="254">
        <f>D124+D136+D138+D140+D142+D143+D144+D139+D137+D141</f>
        <v>186182.19999999998</v>
      </c>
      <c r="E123" s="251">
        <f>E124+E136+E138+E140+E142+E143+E144+E139+E137+E141</f>
        <v>28691.097280000002</v>
      </c>
      <c r="F123" s="251">
        <f>F124+F136+F138+F140+F142+F143+F144+F139+F137</f>
        <v>28083.353520000001</v>
      </c>
      <c r="G123" s="255">
        <f>E123/D123*100</f>
        <v>15.410225725123027</v>
      </c>
      <c r="H123" s="256">
        <f t="shared" si="4"/>
        <v>-157491.10271999997</v>
      </c>
    </row>
    <row r="124" spans="1:8" ht="12.75" thickBot="1" x14ac:dyDescent="0.25">
      <c r="A124" s="323" t="s">
        <v>156</v>
      </c>
      <c r="B124" s="152" t="s">
        <v>155</v>
      </c>
      <c r="C124" s="290">
        <f>C127+C130+C126+C125+C128+C134+C131+C132+C133+C135+C129</f>
        <v>137618.6</v>
      </c>
      <c r="D124" s="290">
        <f>D127+D130+D126+D125+D128+D134+D131+D132+D133+D135+D129</f>
        <v>137618.6</v>
      </c>
      <c r="E124" s="17">
        <f>E127+E130+E126+E125+E128+E134+E131+E132+E133+E135+E129</f>
        <v>21054.158000000003</v>
      </c>
      <c r="F124" s="17">
        <f>F127+F130+F126+F125+F128+F134+F131+F132+F133+F135+F129</f>
        <v>20552.560000000001</v>
      </c>
      <c r="G124" s="151">
        <f>E124/D124*100</f>
        <v>15.298918896137586</v>
      </c>
      <c r="H124" s="97">
        <f t="shared" si="4"/>
        <v>-116564.44200000001</v>
      </c>
    </row>
    <row r="125" spans="1:8" ht="24" x14ac:dyDescent="0.2">
      <c r="A125" s="171" t="s">
        <v>156</v>
      </c>
      <c r="B125" s="55" t="s">
        <v>157</v>
      </c>
      <c r="C125" s="172">
        <v>1500.3</v>
      </c>
      <c r="D125" s="172">
        <v>1500.3</v>
      </c>
      <c r="E125" s="109"/>
      <c r="F125" s="173"/>
      <c r="G125" s="41">
        <f>E125/D125*100</f>
        <v>0</v>
      </c>
      <c r="H125" s="22">
        <f t="shared" si="4"/>
        <v>-1500.3</v>
      </c>
    </row>
    <row r="126" spans="1:8" x14ac:dyDescent="0.2">
      <c r="A126" s="171" t="s">
        <v>156</v>
      </c>
      <c r="B126" s="136" t="s">
        <v>293</v>
      </c>
      <c r="C126" s="174">
        <v>9.8000000000000007</v>
      </c>
      <c r="D126" s="174">
        <v>9.8000000000000007</v>
      </c>
      <c r="E126" s="39"/>
      <c r="F126" s="161"/>
      <c r="G126" s="25">
        <f t="shared" ref="G126:G143" si="33">E126/D126*100</f>
        <v>0</v>
      </c>
      <c r="H126" s="99">
        <f t="shared" ref="H126:H143" si="34">E126-D126</f>
        <v>-9.8000000000000007</v>
      </c>
    </row>
    <row r="127" spans="1:8" x14ac:dyDescent="0.2">
      <c r="A127" s="171" t="s">
        <v>156</v>
      </c>
      <c r="B127" s="58" t="s">
        <v>158</v>
      </c>
      <c r="C127" s="23">
        <v>96978.5</v>
      </c>
      <c r="D127" s="23">
        <v>96978.5</v>
      </c>
      <c r="E127" s="39">
        <v>16148</v>
      </c>
      <c r="F127" s="175">
        <v>16086</v>
      </c>
      <c r="G127" s="25">
        <f t="shared" si="33"/>
        <v>16.651113391112464</v>
      </c>
      <c r="H127" s="99">
        <f t="shared" si="34"/>
        <v>-80830.5</v>
      </c>
    </row>
    <row r="128" spans="1:8" x14ac:dyDescent="0.2">
      <c r="A128" s="171" t="s">
        <v>156</v>
      </c>
      <c r="B128" s="58" t="s">
        <v>159</v>
      </c>
      <c r="C128" s="23">
        <v>17378.5</v>
      </c>
      <c r="D128" s="23">
        <v>17378.5</v>
      </c>
      <c r="E128" s="39">
        <v>2894</v>
      </c>
      <c r="F128" s="175">
        <v>2518</v>
      </c>
      <c r="G128" s="25">
        <f t="shared" si="33"/>
        <v>16.652760594988059</v>
      </c>
      <c r="H128" s="99">
        <f t="shared" si="34"/>
        <v>-14484.5</v>
      </c>
    </row>
    <row r="129" spans="1:8" x14ac:dyDescent="0.2">
      <c r="A129" s="171" t="s">
        <v>156</v>
      </c>
      <c r="B129" s="176" t="s">
        <v>163</v>
      </c>
      <c r="C129" s="23">
        <v>891.1</v>
      </c>
      <c r="D129" s="23">
        <v>891.1</v>
      </c>
      <c r="E129" s="39">
        <v>177.99</v>
      </c>
      <c r="F129" s="177">
        <v>187.845</v>
      </c>
      <c r="G129" s="46"/>
      <c r="H129" s="99"/>
    </row>
    <row r="130" spans="1:8" x14ac:dyDescent="0.2">
      <c r="A130" s="171" t="s">
        <v>156</v>
      </c>
      <c r="B130" s="58" t="s">
        <v>162</v>
      </c>
      <c r="C130" s="23">
        <v>238.1</v>
      </c>
      <c r="D130" s="23">
        <v>238.1</v>
      </c>
      <c r="E130" s="39"/>
      <c r="F130" s="159"/>
      <c r="G130" s="46">
        <f>E130/D130*100</f>
        <v>0</v>
      </c>
      <c r="H130" s="99">
        <f>E130-D130</f>
        <v>-238.1</v>
      </c>
    </row>
    <row r="131" spans="1:8" x14ac:dyDescent="0.2">
      <c r="A131" s="171" t="s">
        <v>156</v>
      </c>
      <c r="B131" s="58" t="s">
        <v>160</v>
      </c>
      <c r="C131" s="23">
        <v>1293.2</v>
      </c>
      <c r="D131" s="23">
        <v>1293.2</v>
      </c>
      <c r="E131" s="39"/>
      <c r="F131" s="175"/>
      <c r="G131" s="46">
        <f t="shared" si="33"/>
        <v>0</v>
      </c>
      <c r="H131" s="99">
        <f t="shared" si="34"/>
        <v>-1293.2</v>
      </c>
    </row>
    <row r="132" spans="1:8" x14ac:dyDescent="0.2">
      <c r="A132" s="171" t="s">
        <v>156</v>
      </c>
      <c r="B132" s="57" t="s">
        <v>161</v>
      </c>
      <c r="C132" s="23">
        <v>425.4</v>
      </c>
      <c r="D132" s="23">
        <v>425.4</v>
      </c>
      <c r="E132" s="39"/>
      <c r="F132" s="175"/>
      <c r="G132" s="25">
        <f t="shared" si="33"/>
        <v>0</v>
      </c>
      <c r="H132" s="99">
        <f t="shared" si="34"/>
        <v>-425.4</v>
      </c>
    </row>
    <row r="133" spans="1:8" x14ac:dyDescent="0.2">
      <c r="A133" s="171" t="s">
        <v>156</v>
      </c>
      <c r="B133" s="176" t="s">
        <v>165</v>
      </c>
      <c r="C133" s="23">
        <v>11196.8</v>
      </c>
      <c r="D133" s="23">
        <v>11196.8</v>
      </c>
      <c r="E133" s="39">
        <v>1834.1679999999999</v>
      </c>
      <c r="F133" s="166">
        <v>1760.7149999999999</v>
      </c>
      <c r="G133" s="25">
        <f>E133/D133*100</f>
        <v>16.381180337239211</v>
      </c>
      <c r="H133" s="99">
        <f>E133-D133</f>
        <v>-9362.6319999999996</v>
      </c>
    </row>
    <row r="134" spans="1:8" ht="36" x14ac:dyDescent="0.2">
      <c r="A134" s="171" t="s">
        <v>156</v>
      </c>
      <c r="B134" s="136" t="s">
        <v>164</v>
      </c>
      <c r="C134" s="23">
        <v>1400.6</v>
      </c>
      <c r="D134" s="23">
        <v>1400.6</v>
      </c>
      <c r="E134" s="39"/>
      <c r="F134" s="175"/>
      <c r="G134" s="46">
        <f t="shared" si="33"/>
        <v>0</v>
      </c>
      <c r="H134" s="99">
        <f t="shared" si="34"/>
        <v>-1400.6</v>
      </c>
    </row>
    <row r="135" spans="1:8" ht="36.75" thickBot="1" x14ac:dyDescent="0.25">
      <c r="A135" s="178" t="s">
        <v>156</v>
      </c>
      <c r="B135" s="179" t="s">
        <v>166</v>
      </c>
      <c r="C135" s="89">
        <v>6306.3</v>
      </c>
      <c r="D135" s="89">
        <v>6306.3</v>
      </c>
      <c r="E135" s="89"/>
      <c r="F135" s="89"/>
      <c r="G135" s="32">
        <f t="shared" si="33"/>
        <v>0</v>
      </c>
      <c r="H135" s="96">
        <f t="shared" si="34"/>
        <v>-6306.3</v>
      </c>
    </row>
    <row r="136" spans="1:8" x14ac:dyDescent="0.2">
      <c r="A136" s="171" t="s">
        <v>167</v>
      </c>
      <c r="B136" s="180" t="s">
        <v>168</v>
      </c>
      <c r="C136" s="39">
        <v>1765.9</v>
      </c>
      <c r="D136" s="39">
        <v>1765.9</v>
      </c>
      <c r="E136" s="181"/>
      <c r="F136" s="79"/>
      <c r="G136" s="46">
        <f t="shared" si="33"/>
        <v>0</v>
      </c>
      <c r="H136" s="99">
        <f t="shared" si="34"/>
        <v>-1765.9</v>
      </c>
    </row>
    <row r="137" spans="1:8" ht="24" customHeight="1" x14ac:dyDescent="0.2">
      <c r="A137" s="171" t="s">
        <v>169</v>
      </c>
      <c r="B137" s="182" t="s">
        <v>218</v>
      </c>
      <c r="C137" s="23">
        <v>1030.0999999999999</v>
      </c>
      <c r="D137" s="23">
        <v>1030.0999999999999</v>
      </c>
      <c r="E137" s="166"/>
      <c r="F137" s="24"/>
      <c r="G137" s="25">
        <f t="shared" si="33"/>
        <v>0</v>
      </c>
      <c r="H137" s="99">
        <f t="shared" si="34"/>
        <v>-1030.0999999999999</v>
      </c>
    </row>
    <row r="138" spans="1:8" x14ac:dyDescent="0.2">
      <c r="A138" s="184" t="s">
        <v>295</v>
      </c>
      <c r="B138" s="58" t="s">
        <v>294</v>
      </c>
      <c r="C138" s="183">
        <v>1780.8</v>
      </c>
      <c r="D138" s="183">
        <v>1780.8</v>
      </c>
      <c r="E138" s="183">
        <v>250.36661000000001</v>
      </c>
      <c r="F138" s="79">
        <v>433.32499999999999</v>
      </c>
      <c r="G138" s="25">
        <f t="shared" si="33"/>
        <v>14.059221136567835</v>
      </c>
      <c r="H138" s="99">
        <f t="shared" si="34"/>
        <v>-1530.4333899999999</v>
      </c>
    </row>
    <row r="139" spans="1:8" ht="24" x14ac:dyDescent="0.2">
      <c r="A139" s="184" t="s">
        <v>170</v>
      </c>
      <c r="B139" s="164" t="s">
        <v>171</v>
      </c>
      <c r="C139" s="185">
        <v>72</v>
      </c>
      <c r="D139" s="185">
        <v>72</v>
      </c>
      <c r="E139" s="68"/>
      <c r="F139" s="59"/>
      <c r="G139" s="46">
        <f>E139/D139*100</f>
        <v>0</v>
      </c>
      <c r="H139" s="99">
        <f>E139-D139</f>
        <v>-72</v>
      </c>
    </row>
    <row r="140" spans="1:8" ht="14.25" customHeight="1" x14ac:dyDescent="0.2">
      <c r="A140" s="184" t="s">
        <v>172</v>
      </c>
      <c r="B140" s="98" t="s">
        <v>173</v>
      </c>
      <c r="C140" s="186"/>
      <c r="D140" s="186"/>
      <c r="E140" s="183"/>
      <c r="F140" s="24">
        <v>220.31528</v>
      </c>
      <c r="G140" s="46" t="e">
        <f t="shared" si="33"/>
        <v>#DIV/0!</v>
      </c>
      <c r="H140" s="99">
        <f t="shared" si="34"/>
        <v>0</v>
      </c>
    </row>
    <row r="141" spans="1:8" ht="24" x14ac:dyDescent="0.2">
      <c r="A141" s="135" t="s">
        <v>174</v>
      </c>
      <c r="B141" s="73" t="s">
        <v>175</v>
      </c>
      <c r="C141" s="186"/>
      <c r="D141" s="186"/>
      <c r="E141" s="183"/>
      <c r="F141" s="24"/>
      <c r="G141" s="46" t="e">
        <f t="shared" si="33"/>
        <v>#DIV/0!</v>
      </c>
      <c r="H141" s="99">
        <f t="shared" si="34"/>
        <v>0</v>
      </c>
    </row>
    <row r="142" spans="1:8" x14ac:dyDescent="0.2">
      <c r="A142" s="184" t="s">
        <v>176</v>
      </c>
      <c r="B142" s="57" t="s">
        <v>177</v>
      </c>
      <c r="C142" s="186">
        <v>699.3</v>
      </c>
      <c r="D142" s="186">
        <v>699.3</v>
      </c>
      <c r="E142" s="183">
        <v>83.685400000000001</v>
      </c>
      <c r="F142" s="24">
        <v>75.691209999999998</v>
      </c>
      <c r="G142" s="25">
        <f t="shared" si="33"/>
        <v>11.967024167024167</v>
      </c>
      <c r="H142" s="99">
        <f t="shared" si="34"/>
        <v>-615.6146</v>
      </c>
    </row>
    <row r="143" spans="1:8" ht="12.75" thickBot="1" x14ac:dyDescent="0.25">
      <c r="A143" s="184" t="s">
        <v>178</v>
      </c>
      <c r="B143" s="58" t="s">
        <v>296</v>
      </c>
      <c r="C143" s="183">
        <v>1580.5</v>
      </c>
      <c r="D143" s="183">
        <v>1580.5</v>
      </c>
      <c r="E143" s="183">
        <v>192.88727</v>
      </c>
      <c r="F143" s="24">
        <v>191.46203</v>
      </c>
      <c r="G143" s="25">
        <f t="shared" si="33"/>
        <v>12.204192976906041</v>
      </c>
      <c r="H143" s="99">
        <f t="shared" si="34"/>
        <v>-1387.6127300000001</v>
      </c>
    </row>
    <row r="144" spans="1:8" ht="12.75" thickBot="1" x14ac:dyDescent="0.25">
      <c r="A144" s="285" t="s">
        <v>179</v>
      </c>
      <c r="B144" s="64" t="s">
        <v>180</v>
      </c>
      <c r="C144" s="261">
        <f>C145</f>
        <v>41635</v>
      </c>
      <c r="D144" s="261">
        <f>D145</f>
        <v>41635</v>
      </c>
      <c r="E144" s="36">
        <f>E145</f>
        <v>7110</v>
      </c>
      <c r="F144" s="101">
        <f>F145</f>
        <v>6610</v>
      </c>
      <c r="G144" s="71">
        <f>E144/D144*100</f>
        <v>17.076978503662783</v>
      </c>
      <c r="H144" s="13">
        <f>E144-D144</f>
        <v>-34525</v>
      </c>
    </row>
    <row r="145" spans="1:8" ht="12.75" thickBot="1" x14ac:dyDescent="0.25">
      <c r="A145" s="325" t="s">
        <v>181</v>
      </c>
      <c r="B145" s="187" t="s">
        <v>182</v>
      </c>
      <c r="C145" s="20">
        <v>41635</v>
      </c>
      <c r="D145" s="20">
        <v>41635</v>
      </c>
      <c r="E145" s="188">
        <v>7110</v>
      </c>
      <c r="F145" s="189">
        <v>6610</v>
      </c>
      <c r="G145" s="21">
        <f>E145/D145*100</f>
        <v>17.076978503662783</v>
      </c>
      <c r="H145" s="80">
        <f>E145-D145</f>
        <v>-34525</v>
      </c>
    </row>
    <row r="146" spans="1:8" ht="12.75" thickBot="1" x14ac:dyDescent="0.25">
      <c r="A146" s="190" t="s">
        <v>183</v>
      </c>
      <c r="B146" s="191" t="s">
        <v>184</v>
      </c>
      <c r="C146" s="265">
        <f>C147+C148+C149</f>
        <v>22307.8</v>
      </c>
      <c r="D146" s="265">
        <f>D147+D148+D149</f>
        <v>22307.8</v>
      </c>
      <c r="E146" s="192">
        <f>E147+E148+E149</f>
        <v>2061.52</v>
      </c>
      <c r="F146" s="192">
        <f>F147+F148</f>
        <v>2145.16</v>
      </c>
      <c r="G146" s="71">
        <f>E146/D146*100</f>
        <v>9.2412519387837442</v>
      </c>
      <c r="H146" s="13">
        <f>E146-D146</f>
        <v>-20246.28</v>
      </c>
    </row>
    <row r="147" spans="1:8" ht="36" x14ac:dyDescent="0.2">
      <c r="A147" s="193" t="s">
        <v>185</v>
      </c>
      <c r="B147" s="194" t="s">
        <v>186</v>
      </c>
      <c r="C147" s="196">
        <v>12307.8</v>
      </c>
      <c r="D147" s="196">
        <v>12307.8</v>
      </c>
      <c r="E147" s="196">
        <v>2061.52</v>
      </c>
      <c r="F147" s="197">
        <v>2145.16</v>
      </c>
      <c r="G147" s="41">
        <f>E147/D147*100</f>
        <v>16.749703440094901</v>
      </c>
      <c r="H147" s="22">
        <f>E147-D147</f>
        <v>-10246.279999999999</v>
      </c>
    </row>
    <row r="148" spans="1:8" ht="24.75" thickBot="1" x14ac:dyDescent="0.25">
      <c r="A148" s="198" t="s">
        <v>187</v>
      </c>
      <c r="B148" s="199" t="s">
        <v>188</v>
      </c>
      <c r="C148" s="200">
        <v>10000</v>
      </c>
      <c r="D148" s="200">
        <v>10000</v>
      </c>
      <c r="E148" s="200"/>
      <c r="F148" s="105"/>
      <c r="G148" s="29"/>
      <c r="H148" s="74">
        <f>E148-D148</f>
        <v>-10000</v>
      </c>
    </row>
    <row r="149" spans="1:8" ht="12.75" thickBot="1" x14ac:dyDescent="0.25">
      <c r="A149" s="311" t="s">
        <v>189</v>
      </c>
      <c r="B149" s="291" t="s">
        <v>190</v>
      </c>
      <c r="C149" s="261">
        <f t="shared" ref="C149:H149" si="35">C150</f>
        <v>0</v>
      </c>
      <c r="D149" s="261">
        <f t="shared" si="35"/>
        <v>0</v>
      </c>
      <c r="E149" s="36">
        <f t="shared" si="35"/>
        <v>0</v>
      </c>
      <c r="F149" s="36">
        <f t="shared" si="35"/>
        <v>0</v>
      </c>
      <c r="G149" s="201">
        <f t="shared" si="35"/>
        <v>0</v>
      </c>
      <c r="H149" s="202">
        <f t="shared" si="35"/>
        <v>0</v>
      </c>
    </row>
    <row r="150" spans="1:8" ht="12.75" thickBot="1" x14ac:dyDescent="0.25">
      <c r="A150" s="326" t="s">
        <v>191</v>
      </c>
      <c r="B150" s="203" t="s">
        <v>192</v>
      </c>
      <c r="C150" s="205"/>
      <c r="D150" s="205"/>
      <c r="E150" s="205"/>
      <c r="F150" s="206"/>
      <c r="G150" s="69"/>
      <c r="H150" s="33">
        <f>E150-D150</f>
        <v>0</v>
      </c>
    </row>
    <row r="151" spans="1:8" ht="12.75" thickBot="1" x14ac:dyDescent="0.25">
      <c r="A151" s="285" t="s">
        <v>193</v>
      </c>
      <c r="B151" s="64" t="s">
        <v>194</v>
      </c>
      <c r="C151" s="261">
        <f t="shared" ref="C151" si="36">C152+C153</f>
        <v>0</v>
      </c>
      <c r="D151" s="261">
        <f t="shared" ref="D151:H151" si="37">D152+D153</f>
        <v>0</v>
      </c>
      <c r="E151" s="36">
        <f t="shared" si="37"/>
        <v>0</v>
      </c>
      <c r="F151" s="36">
        <f t="shared" si="37"/>
        <v>0</v>
      </c>
      <c r="G151" s="201">
        <f t="shared" si="37"/>
        <v>0</v>
      </c>
      <c r="H151" s="207">
        <f t="shared" si="37"/>
        <v>0</v>
      </c>
    </row>
    <row r="152" spans="1:8" x14ac:dyDescent="0.2">
      <c r="A152" s="208" t="s">
        <v>195</v>
      </c>
      <c r="B152" s="209" t="s">
        <v>196</v>
      </c>
      <c r="C152" s="23"/>
      <c r="D152" s="23"/>
      <c r="E152" s="23"/>
      <c r="F152" s="24"/>
      <c r="G152" s="25"/>
      <c r="H152" s="26">
        <f>E152-D152</f>
        <v>0</v>
      </c>
    </row>
    <row r="153" spans="1:8" ht="12.75" thickBot="1" x14ac:dyDescent="0.25">
      <c r="A153" s="327" t="s">
        <v>197</v>
      </c>
      <c r="B153" s="210" t="s">
        <v>198</v>
      </c>
      <c r="C153" s="89"/>
      <c r="D153" s="89"/>
      <c r="E153" s="89"/>
      <c r="F153" s="105"/>
      <c r="G153" s="211">
        <v>0</v>
      </c>
      <c r="H153" s="96">
        <f>E153-C153</f>
        <v>0</v>
      </c>
    </row>
    <row r="154" spans="1:8" ht="12.75" thickBot="1" x14ac:dyDescent="0.25">
      <c r="A154" s="328" t="s">
        <v>199</v>
      </c>
      <c r="B154" s="221" t="s">
        <v>200</v>
      </c>
      <c r="C154" s="212"/>
      <c r="D154" s="212"/>
      <c r="E154" s="212">
        <f>E155+E156</f>
        <v>0</v>
      </c>
      <c r="F154" s="212">
        <f>F155</f>
        <v>0</v>
      </c>
      <c r="G154" s="151">
        <v>0</v>
      </c>
      <c r="H154" s="213">
        <f>E154-D154</f>
        <v>0</v>
      </c>
    </row>
    <row r="155" spans="1:8" ht="24" x14ac:dyDescent="0.2">
      <c r="A155" s="135" t="s">
        <v>201</v>
      </c>
      <c r="B155" s="107" t="s">
        <v>202</v>
      </c>
      <c r="C155" s="214"/>
      <c r="D155" s="214"/>
      <c r="E155" s="214"/>
      <c r="F155" s="215"/>
      <c r="G155" s="41">
        <v>0</v>
      </c>
      <c r="H155" s="216">
        <f>E155-D155</f>
        <v>0</v>
      </c>
    </row>
    <row r="156" spans="1:8" ht="24.75" thickBot="1" x14ac:dyDescent="0.25">
      <c r="A156" s="217" t="s">
        <v>203</v>
      </c>
      <c r="B156" s="104" t="s">
        <v>204</v>
      </c>
      <c r="C156" s="218"/>
      <c r="D156" s="218"/>
      <c r="E156" s="218"/>
      <c r="F156" s="219"/>
      <c r="G156" s="46">
        <v>0</v>
      </c>
      <c r="H156" s="220">
        <f>E156-D156</f>
        <v>0</v>
      </c>
    </row>
    <row r="157" spans="1:8" ht="12.75" thickBot="1" x14ac:dyDescent="0.25">
      <c r="A157" s="311" t="s">
        <v>205</v>
      </c>
      <c r="B157" s="221" t="s">
        <v>206</v>
      </c>
      <c r="C157" s="261">
        <f>C158</f>
        <v>0</v>
      </c>
      <c r="D157" s="261">
        <f>D158</f>
        <v>0</v>
      </c>
      <c r="E157" s="36">
        <f t="shared" ref="E157:F157" si="38">E158</f>
        <v>0</v>
      </c>
      <c r="F157" s="36">
        <f t="shared" si="38"/>
        <v>-2.6188600000000002</v>
      </c>
      <c r="G157" s="71">
        <v>0</v>
      </c>
      <c r="H157" s="13">
        <f>E157-C157</f>
        <v>0</v>
      </c>
    </row>
    <row r="158" spans="1:8" ht="12.75" thickBot="1" x14ac:dyDescent="0.25">
      <c r="A158" s="329" t="s">
        <v>207</v>
      </c>
      <c r="B158" s="222" t="s">
        <v>208</v>
      </c>
      <c r="C158" s="263"/>
      <c r="D158" s="263"/>
      <c r="E158" s="188"/>
      <c r="F158" s="189">
        <v>-2.6188600000000002</v>
      </c>
      <c r="G158" s="223"/>
      <c r="H158" s="224"/>
    </row>
    <row r="159" spans="1:8" ht="12.75" thickBot="1" x14ac:dyDescent="0.25">
      <c r="A159" s="49"/>
      <c r="B159" s="64" t="s">
        <v>209</v>
      </c>
      <c r="C159" s="261">
        <f>C8+C104</f>
        <v>545943.84121999994</v>
      </c>
      <c r="D159" s="261">
        <f>D8+D104</f>
        <v>561943.84121999994</v>
      </c>
      <c r="E159" s="36">
        <f>E8+E104</f>
        <v>75278.628599999996</v>
      </c>
      <c r="F159" s="36">
        <f>F8+F104</f>
        <v>69206.335350000008</v>
      </c>
      <c r="G159" s="12">
        <f>E159/D159*100</f>
        <v>13.3961124009416</v>
      </c>
      <c r="H159" s="13">
        <f>E159-D159</f>
        <v>-486665.21261999995</v>
      </c>
    </row>
    <row r="160" spans="1:8" x14ac:dyDescent="0.2">
      <c r="A160" s="1"/>
      <c r="B160" s="225"/>
      <c r="C160" s="226"/>
      <c r="D160" s="226"/>
      <c r="E160" s="227"/>
      <c r="F160" s="228"/>
      <c r="G160" s="228"/>
      <c r="H160" s="229"/>
    </row>
    <row r="161" spans="1:8" x14ac:dyDescent="0.2">
      <c r="A161" s="14" t="s">
        <v>210</v>
      </c>
      <c r="B161" s="14"/>
      <c r="C161" s="230"/>
      <c r="D161" s="230"/>
      <c r="E161" s="231"/>
      <c r="F161" s="232"/>
      <c r="G161" s="233"/>
      <c r="H161" s="14"/>
    </row>
    <row r="162" spans="1:8" x14ac:dyDescent="0.2">
      <c r="A162" s="14" t="s">
        <v>211</v>
      </c>
      <c r="B162" s="234"/>
      <c r="C162" s="235"/>
      <c r="D162" s="235"/>
      <c r="E162" s="231" t="s">
        <v>212</v>
      </c>
      <c r="F162" s="236"/>
      <c r="G162" s="236"/>
      <c r="H162" s="14"/>
    </row>
    <row r="163" spans="1:8" x14ac:dyDescent="0.2">
      <c r="A163" s="14"/>
      <c r="B163" s="234"/>
      <c r="C163" s="235"/>
      <c r="D163" s="235"/>
      <c r="E163" s="231"/>
      <c r="F163" s="236"/>
      <c r="G163" s="236"/>
      <c r="H163" s="14"/>
    </row>
    <row r="164" spans="1:8" x14ac:dyDescent="0.2">
      <c r="A164" s="237" t="s">
        <v>213</v>
      </c>
      <c r="B164" s="14"/>
      <c r="C164" s="238"/>
      <c r="D164" s="238"/>
      <c r="E164" s="239"/>
      <c r="F164" s="240"/>
      <c r="G164" s="241"/>
      <c r="H164" s="1"/>
    </row>
    <row r="165" spans="1:8" x14ac:dyDescent="0.2">
      <c r="A165" s="237" t="s">
        <v>214</v>
      </c>
      <c r="C165" s="238"/>
      <c r="D165" s="238"/>
      <c r="E165" s="239"/>
      <c r="F165" s="240"/>
      <c r="G165" s="240"/>
      <c r="H165" s="1"/>
    </row>
    <row r="166" spans="1:8" x14ac:dyDescent="0.2">
      <c r="A166" s="1"/>
      <c r="E166" s="227"/>
      <c r="F166" s="243"/>
      <c r="G166" s="244"/>
      <c r="H166" s="1"/>
    </row>
    <row r="167" spans="1:8" customFormat="1" ht="15" x14ac:dyDescent="0.25">
      <c r="C167" s="245"/>
      <c r="D167" s="245"/>
      <c r="E167" s="246"/>
      <c r="F167" s="247"/>
    </row>
    <row r="168" spans="1:8" customFormat="1" ht="15" x14ac:dyDescent="0.25">
      <c r="C168" s="245"/>
      <c r="D168" s="245"/>
      <c r="E168" s="246"/>
      <c r="F168" s="247"/>
    </row>
    <row r="169" spans="1:8" customFormat="1" ht="15" x14ac:dyDescent="0.25">
      <c r="C169" s="245"/>
      <c r="D169" s="245"/>
      <c r="E169" s="246"/>
      <c r="F169" s="247"/>
    </row>
    <row r="170" spans="1:8" customFormat="1" ht="15" x14ac:dyDescent="0.25">
      <c r="C170" s="245"/>
      <c r="D170" s="245"/>
      <c r="E170" s="246"/>
      <c r="F170" s="247"/>
    </row>
    <row r="171" spans="1:8" customFormat="1" ht="15" x14ac:dyDescent="0.25">
      <c r="C171" s="245"/>
      <c r="D171" s="245"/>
      <c r="E171" s="246"/>
      <c r="F171" s="247"/>
    </row>
    <row r="172" spans="1:8" customFormat="1" ht="15" x14ac:dyDescent="0.25">
      <c r="C172" s="245"/>
      <c r="D172" s="245"/>
      <c r="E172" s="246"/>
      <c r="F172" s="247"/>
    </row>
    <row r="173" spans="1:8" customFormat="1" ht="15" x14ac:dyDescent="0.25">
      <c r="C173" s="245"/>
      <c r="D173" s="245"/>
      <c r="E173" s="246"/>
      <c r="F173" s="247"/>
    </row>
    <row r="174" spans="1:8" customFormat="1" ht="15" x14ac:dyDescent="0.25">
      <c r="C174" s="245"/>
      <c r="D174" s="245"/>
      <c r="E174" s="246"/>
      <c r="F174" s="247"/>
    </row>
    <row r="175" spans="1:8" customFormat="1" ht="15" x14ac:dyDescent="0.25">
      <c r="C175" s="245"/>
      <c r="D175" s="245"/>
      <c r="E175" s="246"/>
      <c r="F175" s="247"/>
    </row>
    <row r="176" spans="1:8" customFormat="1" ht="15" x14ac:dyDescent="0.25">
      <c r="C176" s="245"/>
      <c r="D176" s="245"/>
      <c r="E176" s="246"/>
      <c r="F176" s="247"/>
    </row>
    <row r="177" spans="3:6" customFormat="1" ht="15" x14ac:dyDescent="0.25">
      <c r="C177" s="245"/>
      <c r="D177" s="245"/>
      <c r="E177" s="246"/>
      <c r="F177" s="247"/>
    </row>
    <row r="178" spans="3:6" customFormat="1" ht="15" x14ac:dyDescent="0.25">
      <c r="C178" s="245"/>
      <c r="D178" s="245"/>
      <c r="E178" s="246"/>
      <c r="F178" s="247"/>
    </row>
    <row r="179" spans="3:6" customFormat="1" ht="15" x14ac:dyDescent="0.25">
      <c r="C179" s="245"/>
      <c r="D179" s="245"/>
      <c r="E179" s="246"/>
      <c r="F179" s="247"/>
    </row>
    <row r="180" spans="3:6" customFormat="1" ht="15" x14ac:dyDescent="0.25">
      <c r="C180" s="245"/>
      <c r="D180" s="245"/>
      <c r="E180" s="246"/>
      <c r="F180" s="247"/>
    </row>
    <row r="181" spans="3:6" customFormat="1" ht="15" x14ac:dyDescent="0.25">
      <c r="C181" s="245"/>
      <c r="D181" s="245"/>
      <c r="E181" s="246"/>
      <c r="F181" s="247"/>
    </row>
    <row r="182" spans="3:6" customFormat="1" ht="15" x14ac:dyDescent="0.25">
      <c r="C182" s="245"/>
      <c r="D182" s="245"/>
      <c r="E182" s="246"/>
      <c r="F182" s="247"/>
    </row>
    <row r="183" spans="3:6" customFormat="1" ht="15" x14ac:dyDescent="0.25">
      <c r="C183" s="245"/>
      <c r="D183" s="245"/>
      <c r="E183" s="246"/>
      <c r="F183" s="247"/>
    </row>
    <row r="184" spans="3:6" customFormat="1" ht="15" x14ac:dyDescent="0.25">
      <c r="C184" s="245"/>
      <c r="D184" s="245"/>
      <c r="E184" s="246"/>
      <c r="F184" s="247"/>
    </row>
    <row r="185" spans="3:6" customFormat="1" ht="15" x14ac:dyDescent="0.25">
      <c r="C185" s="245"/>
      <c r="D185" s="245"/>
      <c r="E185" s="246"/>
      <c r="F185" s="247"/>
    </row>
    <row r="186" spans="3:6" customFormat="1" ht="15" x14ac:dyDescent="0.25">
      <c r="C186" s="245"/>
      <c r="D186" s="245"/>
      <c r="E186" s="246"/>
      <c r="F186" s="247"/>
    </row>
    <row r="187" spans="3:6" customFormat="1" ht="15" x14ac:dyDescent="0.25">
      <c r="C187" s="245"/>
      <c r="D187" s="245"/>
      <c r="E187" s="246"/>
      <c r="F187" s="247"/>
    </row>
    <row r="188" spans="3:6" customFormat="1" ht="15" x14ac:dyDescent="0.25">
      <c r="C188" s="245"/>
      <c r="D188" s="245"/>
      <c r="E188" s="246"/>
      <c r="F188" s="247"/>
    </row>
    <row r="189" spans="3:6" customFormat="1" ht="15" x14ac:dyDescent="0.25">
      <c r="C189" s="245"/>
      <c r="D189" s="245"/>
      <c r="E189" s="246"/>
      <c r="F189" s="247"/>
    </row>
    <row r="190" spans="3:6" customFormat="1" ht="15" x14ac:dyDescent="0.25">
      <c r="C190" s="245"/>
      <c r="D190" s="245"/>
      <c r="E190" s="246"/>
      <c r="F190" s="247"/>
    </row>
    <row r="191" spans="3:6" customFormat="1" ht="15" x14ac:dyDescent="0.25">
      <c r="C191" s="245"/>
      <c r="D191" s="245"/>
      <c r="E191" s="246"/>
      <c r="F191" s="247"/>
    </row>
    <row r="192" spans="3:6" customFormat="1" ht="15" x14ac:dyDescent="0.25">
      <c r="C192" s="245"/>
      <c r="D192" s="245"/>
      <c r="E192" s="246"/>
      <c r="F192" s="247"/>
    </row>
    <row r="193" spans="3:6" customFormat="1" ht="15" x14ac:dyDescent="0.25">
      <c r="C193" s="245"/>
      <c r="D193" s="245"/>
      <c r="E193" s="246"/>
      <c r="F193" s="247"/>
    </row>
    <row r="194" spans="3:6" customFormat="1" ht="15" x14ac:dyDescent="0.25">
      <c r="C194" s="245"/>
      <c r="D194" s="245"/>
      <c r="E194" s="246"/>
      <c r="F194" s="247"/>
    </row>
    <row r="195" spans="3:6" customFormat="1" ht="15" x14ac:dyDescent="0.25">
      <c r="C195" s="245"/>
      <c r="D195" s="245"/>
      <c r="E195" s="246"/>
      <c r="F195" s="247"/>
    </row>
    <row r="196" spans="3:6" customFormat="1" ht="15" x14ac:dyDescent="0.25">
      <c r="C196" s="245"/>
      <c r="D196" s="245"/>
      <c r="E196" s="246"/>
      <c r="F196" s="247"/>
    </row>
    <row r="197" spans="3:6" customFormat="1" ht="15" x14ac:dyDescent="0.25">
      <c r="C197" s="245"/>
      <c r="D197" s="245"/>
      <c r="E197" s="246"/>
      <c r="F197" s="247"/>
    </row>
    <row r="198" spans="3:6" customFormat="1" ht="15" x14ac:dyDescent="0.25">
      <c r="C198" s="245"/>
      <c r="D198" s="245"/>
      <c r="E198" s="246"/>
      <c r="F198" s="247"/>
    </row>
    <row r="199" spans="3:6" customFormat="1" ht="15" x14ac:dyDescent="0.25">
      <c r="C199" s="245"/>
      <c r="D199" s="245"/>
      <c r="E199" s="246"/>
      <c r="F199" s="247"/>
    </row>
    <row r="200" spans="3:6" customFormat="1" ht="15" x14ac:dyDescent="0.25">
      <c r="C200" s="245"/>
      <c r="D200" s="245"/>
      <c r="E200" s="246"/>
      <c r="F200" s="247"/>
    </row>
    <row r="201" spans="3:6" customFormat="1" ht="15" x14ac:dyDescent="0.25">
      <c r="C201" s="245"/>
      <c r="D201" s="245"/>
      <c r="E201" s="246"/>
      <c r="F201" s="247"/>
    </row>
    <row r="202" spans="3:6" customFormat="1" ht="15" x14ac:dyDescent="0.25">
      <c r="C202" s="245"/>
      <c r="D202" s="245"/>
      <c r="E202" s="246"/>
      <c r="F202" s="247"/>
    </row>
    <row r="203" spans="3:6" customFormat="1" ht="15" x14ac:dyDescent="0.25">
      <c r="C203" s="245"/>
      <c r="D203" s="245"/>
      <c r="E203" s="246"/>
      <c r="F203" s="247"/>
    </row>
    <row r="204" spans="3:6" customFormat="1" ht="15" x14ac:dyDescent="0.25">
      <c r="C204" s="245"/>
      <c r="D204" s="245"/>
      <c r="E204" s="246"/>
      <c r="F204" s="247"/>
    </row>
    <row r="205" spans="3:6" customFormat="1" ht="15" x14ac:dyDescent="0.25">
      <c r="C205" s="245"/>
      <c r="D205" s="245"/>
      <c r="E205" s="246"/>
      <c r="F205" s="247"/>
    </row>
    <row r="206" spans="3:6" customFormat="1" ht="15" x14ac:dyDescent="0.25">
      <c r="C206" s="245"/>
      <c r="D206" s="245"/>
      <c r="E206" s="246"/>
      <c r="F206" s="247"/>
    </row>
    <row r="207" spans="3:6" customFormat="1" ht="15" x14ac:dyDescent="0.25">
      <c r="C207" s="245"/>
      <c r="D207" s="245"/>
      <c r="E207" s="246"/>
      <c r="F207" s="247"/>
    </row>
    <row r="208" spans="3:6" customFormat="1" ht="15" x14ac:dyDescent="0.25">
      <c r="C208" s="245"/>
      <c r="D208" s="245"/>
      <c r="E208" s="246"/>
      <c r="F208" s="247"/>
    </row>
    <row r="209" spans="3:6" customFormat="1" ht="15" x14ac:dyDescent="0.25">
      <c r="C209" s="245"/>
      <c r="D209" s="245"/>
      <c r="E209" s="246"/>
      <c r="F209" s="247"/>
    </row>
    <row r="210" spans="3:6" customFormat="1" ht="15" x14ac:dyDescent="0.25">
      <c r="C210" s="245"/>
      <c r="D210" s="245"/>
      <c r="E210" s="246"/>
      <c r="F210" s="247"/>
    </row>
    <row r="211" spans="3:6" customFormat="1" ht="15" x14ac:dyDescent="0.25">
      <c r="C211" s="245"/>
      <c r="D211" s="245"/>
      <c r="E211" s="246"/>
      <c r="F211" s="247"/>
    </row>
    <row r="212" spans="3:6" customFormat="1" ht="15" x14ac:dyDescent="0.25">
      <c r="C212" s="245"/>
      <c r="D212" s="245"/>
      <c r="E212" s="246"/>
      <c r="F212" s="247"/>
    </row>
    <row r="213" spans="3:6" customFormat="1" ht="15" x14ac:dyDescent="0.25">
      <c r="C213" s="245"/>
      <c r="D213" s="245"/>
      <c r="E213" s="246"/>
      <c r="F213" s="247"/>
    </row>
    <row r="214" spans="3:6" customFormat="1" ht="15" x14ac:dyDescent="0.25">
      <c r="C214" s="245"/>
      <c r="D214" s="245"/>
      <c r="E214" s="246"/>
      <c r="F214" s="247"/>
    </row>
    <row r="215" spans="3:6" customFormat="1" ht="15" x14ac:dyDescent="0.25">
      <c r="C215" s="245"/>
      <c r="D215" s="245"/>
      <c r="E215" s="246"/>
      <c r="F215" s="247"/>
    </row>
    <row r="216" spans="3:6" customFormat="1" ht="15" x14ac:dyDescent="0.25">
      <c r="C216" s="245"/>
      <c r="D216" s="245"/>
      <c r="E216" s="246"/>
      <c r="F216" s="247"/>
    </row>
    <row r="217" spans="3:6" customFormat="1" ht="15" x14ac:dyDescent="0.25">
      <c r="C217" s="245"/>
      <c r="D217" s="245"/>
      <c r="E217" s="246"/>
      <c r="F217" s="247"/>
    </row>
    <row r="218" spans="3:6" customFormat="1" ht="15" x14ac:dyDescent="0.25">
      <c r="C218" s="245"/>
      <c r="D218" s="245"/>
      <c r="E218" s="246"/>
      <c r="F218" s="247"/>
    </row>
    <row r="219" spans="3:6" customFormat="1" ht="15" x14ac:dyDescent="0.25">
      <c r="C219" s="245"/>
      <c r="D219" s="245"/>
      <c r="E219" s="246"/>
      <c r="F219" s="247"/>
    </row>
    <row r="220" spans="3:6" customFormat="1" ht="15" x14ac:dyDescent="0.25">
      <c r="C220" s="245"/>
      <c r="D220" s="245"/>
      <c r="E220" s="246"/>
      <c r="F220" s="247"/>
    </row>
    <row r="221" spans="3:6" customFormat="1" ht="15" x14ac:dyDescent="0.25">
      <c r="C221" s="245"/>
      <c r="D221" s="245"/>
      <c r="E221" s="246"/>
      <c r="F221" s="247"/>
    </row>
    <row r="222" spans="3:6" customFormat="1" ht="15" x14ac:dyDescent="0.25">
      <c r="C222" s="245"/>
      <c r="D222" s="245"/>
      <c r="E222" s="246"/>
      <c r="F222" s="247"/>
    </row>
    <row r="223" spans="3:6" customFormat="1" ht="15" x14ac:dyDescent="0.25">
      <c r="C223" s="245"/>
      <c r="D223" s="245"/>
      <c r="E223" s="246"/>
      <c r="F223" s="247"/>
    </row>
    <row r="224" spans="3:6" customFormat="1" ht="15" x14ac:dyDescent="0.25">
      <c r="C224" s="245"/>
      <c r="D224" s="245"/>
      <c r="E224" s="246"/>
      <c r="F224" s="247"/>
    </row>
    <row r="225" spans="3:6" customFormat="1" ht="15" x14ac:dyDescent="0.25">
      <c r="C225" s="245"/>
      <c r="D225" s="245"/>
      <c r="E225" s="246"/>
      <c r="F225" s="247"/>
    </row>
    <row r="226" spans="3:6" customFormat="1" ht="15" x14ac:dyDescent="0.25">
      <c r="C226" s="245"/>
      <c r="D226" s="245"/>
      <c r="E226" s="246"/>
      <c r="F226" s="247"/>
    </row>
    <row r="227" spans="3:6" customFormat="1" ht="15" x14ac:dyDescent="0.25">
      <c r="C227" s="245"/>
      <c r="D227" s="245"/>
      <c r="E227" s="246"/>
      <c r="F227" s="247"/>
    </row>
    <row r="228" spans="3:6" customFormat="1" ht="15" x14ac:dyDescent="0.25">
      <c r="C228" s="245"/>
      <c r="D228" s="245"/>
      <c r="E228" s="246"/>
      <c r="F228" s="247"/>
    </row>
    <row r="229" spans="3:6" customFormat="1" ht="15" x14ac:dyDescent="0.25">
      <c r="C229" s="245"/>
      <c r="D229" s="245"/>
      <c r="E229" s="246"/>
      <c r="F229" s="247"/>
    </row>
    <row r="230" spans="3:6" customFormat="1" ht="15" x14ac:dyDescent="0.25">
      <c r="C230" s="245"/>
      <c r="D230" s="245"/>
      <c r="E230" s="246"/>
      <c r="F230" s="247"/>
    </row>
    <row r="231" spans="3:6" customFormat="1" ht="15" x14ac:dyDescent="0.25">
      <c r="C231" s="245"/>
      <c r="D231" s="245"/>
      <c r="E231" s="246"/>
      <c r="F231" s="247"/>
    </row>
    <row r="232" spans="3:6" customFormat="1" ht="15" x14ac:dyDescent="0.25">
      <c r="C232" s="245"/>
      <c r="D232" s="245"/>
      <c r="E232" s="246"/>
      <c r="F232" s="247"/>
    </row>
    <row r="233" spans="3:6" customFormat="1" ht="15" x14ac:dyDescent="0.25">
      <c r="C233" s="245"/>
      <c r="D233" s="245"/>
      <c r="E233" s="246"/>
      <c r="F233" s="247"/>
    </row>
    <row r="234" spans="3:6" customFormat="1" ht="15" x14ac:dyDescent="0.25">
      <c r="C234" s="245"/>
      <c r="D234" s="245"/>
      <c r="E234" s="246"/>
      <c r="F234" s="247"/>
    </row>
    <row r="235" spans="3:6" customFormat="1" ht="15" x14ac:dyDescent="0.25">
      <c r="C235" s="245"/>
      <c r="D235" s="245"/>
      <c r="E235" s="246"/>
      <c r="F235" s="247"/>
    </row>
    <row r="236" spans="3:6" customFormat="1" ht="15" x14ac:dyDescent="0.25">
      <c r="C236" s="245"/>
      <c r="D236" s="245"/>
      <c r="E236" s="246"/>
      <c r="F236" s="247"/>
    </row>
    <row r="237" spans="3:6" customFormat="1" ht="15" x14ac:dyDescent="0.25">
      <c r="C237" s="245"/>
      <c r="D237" s="245"/>
      <c r="E237" s="246"/>
      <c r="F237" s="247"/>
    </row>
    <row r="238" spans="3:6" customFormat="1" ht="15" x14ac:dyDescent="0.25">
      <c r="C238" s="245"/>
      <c r="D238" s="245"/>
      <c r="E238" s="246"/>
      <c r="F238" s="247"/>
    </row>
    <row r="239" spans="3:6" customFormat="1" ht="15" x14ac:dyDescent="0.25">
      <c r="C239" s="245"/>
      <c r="D239" s="245"/>
      <c r="E239" s="246"/>
      <c r="F239" s="247"/>
    </row>
    <row r="240" spans="3:6" customFormat="1" ht="15" x14ac:dyDescent="0.25">
      <c r="C240" s="245"/>
      <c r="D240" s="245"/>
      <c r="E240" s="246"/>
      <c r="F240" s="247"/>
    </row>
    <row r="241" spans="3:6" customFormat="1" ht="15" x14ac:dyDescent="0.25">
      <c r="C241" s="245"/>
      <c r="D241" s="245"/>
      <c r="E241" s="246"/>
      <c r="F241" s="247"/>
    </row>
    <row r="242" spans="3:6" customFormat="1" ht="15" x14ac:dyDescent="0.25">
      <c r="C242" s="245"/>
      <c r="D242" s="245"/>
      <c r="E242" s="246"/>
      <c r="F242" s="247"/>
    </row>
    <row r="243" spans="3:6" customFormat="1" ht="15" x14ac:dyDescent="0.25">
      <c r="C243" s="245"/>
      <c r="D243" s="245"/>
      <c r="E243" s="246"/>
      <c r="F243" s="247"/>
    </row>
    <row r="244" spans="3:6" customFormat="1" ht="15" x14ac:dyDescent="0.25">
      <c r="C244" s="245"/>
      <c r="D244" s="245"/>
      <c r="E244" s="246"/>
      <c r="F244" s="247"/>
    </row>
    <row r="245" spans="3:6" customFormat="1" ht="15" x14ac:dyDescent="0.25">
      <c r="C245" s="245"/>
      <c r="D245" s="245"/>
      <c r="E245" s="246"/>
      <c r="F245" s="247"/>
    </row>
    <row r="246" spans="3:6" customFormat="1" ht="15" x14ac:dyDescent="0.25">
      <c r="C246" s="245"/>
      <c r="D246" s="245"/>
      <c r="E246" s="246"/>
      <c r="F246" s="247"/>
    </row>
    <row r="247" spans="3:6" customFormat="1" ht="15" x14ac:dyDescent="0.25">
      <c r="C247" s="245"/>
      <c r="D247" s="245"/>
      <c r="E247" s="246"/>
      <c r="F247" s="247"/>
    </row>
    <row r="248" spans="3:6" customFormat="1" ht="15" x14ac:dyDescent="0.25">
      <c r="C248" s="245"/>
      <c r="D248" s="245"/>
      <c r="E248" s="246"/>
      <c r="F248" s="247"/>
    </row>
    <row r="249" spans="3:6" customFormat="1" ht="15" x14ac:dyDescent="0.25">
      <c r="C249" s="245"/>
      <c r="D249" s="245"/>
      <c r="E249" s="246"/>
      <c r="F249" s="247"/>
    </row>
    <row r="250" spans="3:6" customFormat="1" ht="15" x14ac:dyDescent="0.25">
      <c r="C250" s="245"/>
      <c r="D250" s="245"/>
      <c r="E250" s="246"/>
      <c r="F250" s="247"/>
    </row>
    <row r="251" spans="3:6" customFormat="1" ht="15" x14ac:dyDescent="0.25">
      <c r="C251" s="245"/>
      <c r="D251" s="245"/>
      <c r="E251" s="246"/>
      <c r="F251" s="247"/>
    </row>
    <row r="252" spans="3:6" customFormat="1" ht="15" x14ac:dyDescent="0.25">
      <c r="C252" s="245"/>
      <c r="D252" s="245"/>
      <c r="E252" s="246"/>
      <c r="F252" s="247"/>
    </row>
    <row r="253" spans="3:6" customFormat="1" ht="15" x14ac:dyDescent="0.25">
      <c r="C253" s="245"/>
      <c r="D253" s="245"/>
      <c r="E253" s="246"/>
      <c r="F253" s="247"/>
    </row>
    <row r="254" spans="3:6" customFormat="1" ht="15" x14ac:dyDescent="0.25">
      <c r="C254" s="245"/>
      <c r="D254" s="245"/>
      <c r="E254" s="246"/>
      <c r="F254" s="247"/>
    </row>
    <row r="255" spans="3:6" customFormat="1" ht="15" x14ac:dyDescent="0.25">
      <c r="C255" s="245"/>
      <c r="D255" s="245"/>
      <c r="E255" s="246"/>
      <c r="F255" s="247"/>
    </row>
    <row r="256" spans="3:6" customFormat="1" ht="15" x14ac:dyDescent="0.25">
      <c r="C256" s="245"/>
      <c r="D256" s="245"/>
      <c r="E256" s="246"/>
      <c r="F256" s="247"/>
    </row>
    <row r="257" spans="3:6" customFormat="1" ht="15" x14ac:dyDescent="0.25">
      <c r="C257" s="245"/>
      <c r="D257" s="245"/>
      <c r="E257" s="246"/>
      <c r="F257" s="247"/>
    </row>
    <row r="258" spans="3:6" customFormat="1" ht="15" x14ac:dyDescent="0.25">
      <c r="C258" s="245"/>
      <c r="D258" s="245"/>
      <c r="E258" s="246"/>
      <c r="F258" s="247"/>
    </row>
    <row r="259" spans="3:6" customFormat="1" ht="15" x14ac:dyDescent="0.25">
      <c r="C259" s="245"/>
      <c r="D259" s="245"/>
      <c r="E259" s="246"/>
      <c r="F259" s="247"/>
    </row>
    <row r="260" spans="3:6" customFormat="1" ht="15" x14ac:dyDescent="0.25">
      <c r="C260" s="245"/>
      <c r="D260" s="245"/>
      <c r="E260" s="246"/>
      <c r="F260" s="247"/>
    </row>
    <row r="261" spans="3:6" customFormat="1" ht="15" x14ac:dyDescent="0.25">
      <c r="C261" s="245"/>
      <c r="D261" s="245"/>
      <c r="E261" s="246"/>
      <c r="F261" s="247"/>
    </row>
    <row r="262" spans="3:6" customFormat="1" ht="15" x14ac:dyDescent="0.25">
      <c r="C262" s="245"/>
      <c r="D262" s="245"/>
      <c r="E262" s="246"/>
      <c r="F262" s="247"/>
    </row>
    <row r="263" spans="3:6" customFormat="1" ht="15" x14ac:dyDescent="0.25">
      <c r="C263" s="245"/>
      <c r="D263" s="245"/>
      <c r="E263" s="246"/>
      <c r="F263" s="247"/>
    </row>
    <row r="264" spans="3:6" customFormat="1" ht="15" x14ac:dyDescent="0.25">
      <c r="C264" s="245"/>
      <c r="D264" s="245"/>
      <c r="E264" s="246"/>
      <c r="F264" s="247"/>
    </row>
    <row r="265" spans="3:6" customFormat="1" ht="15" x14ac:dyDescent="0.25">
      <c r="C265" s="245"/>
      <c r="D265" s="245"/>
      <c r="E265" s="246"/>
      <c r="F265" s="247"/>
    </row>
    <row r="266" spans="3:6" customFormat="1" ht="15" x14ac:dyDescent="0.25">
      <c r="C266" s="245"/>
      <c r="D266" s="245"/>
      <c r="E266" s="246"/>
      <c r="F266" s="247"/>
    </row>
    <row r="267" spans="3:6" customFormat="1" ht="15" x14ac:dyDescent="0.25">
      <c r="C267" s="245"/>
      <c r="D267" s="245"/>
      <c r="E267" s="246"/>
      <c r="F267" s="247"/>
    </row>
    <row r="268" spans="3:6" customFormat="1" ht="15" x14ac:dyDescent="0.25">
      <c r="C268" s="245"/>
      <c r="D268" s="245"/>
      <c r="E268" s="246"/>
      <c r="F268" s="247"/>
    </row>
    <row r="269" spans="3:6" customFormat="1" ht="15" x14ac:dyDescent="0.25">
      <c r="C269" s="245"/>
      <c r="D269" s="245"/>
      <c r="E269" s="246"/>
      <c r="F269" s="247"/>
    </row>
    <row r="270" spans="3:6" customFormat="1" ht="15" x14ac:dyDescent="0.25">
      <c r="C270" s="245"/>
      <c r="D270" s="245"/>
      <c r="E270" s="246"/>
      <c r="F270" s="247"/>
    </row>
    <row r="271" spans="3:6" customFormat="1" ht="15" x14ac:dyDescent="0.25">
      <c r="C271" s="245"/>
      <c r="D271" s="245"/>
      <c r="E271" s="246"/>
      <c r="F271" s="247"/>
    </row>
    <row r="272" spans="3:6" customFormat="1" ht="15" x14ac:dyDescent="0.25">
      <c r="C272" s="245"/>
      <c r="D272" s="245"/>
      <c r="E272" s="246"/>
      <c r="F272" s="247"/>
    </row>
    <row r="273" spans="3:6" customFormat="1" ht="15" x14ac:dyDescent="0.25">
      <c r="C273" s="245"/>
      <c r="D273" s="245"/>
      <c r="E273" s="246"/>
      <c r="F273" s="247"/>
    </row>
    <row r="274" spans="3:6" customFormat="1" ht="15" x14ac:dyDescent="0.25">
      <c r="C274" s="245"/>
      <c r="D274" s="245"/>
      <c r="E274" s="246"/>
      <c r="F274" s="247"/>
    </row>
    <row r="275" spans="3:6" customFormat="1" ht="15" x14ac:dyDescent="0.25">
      <c r="C275" s="245"/>
      <c r="D275" s="245"/>
      <c r="E275" s="246"/>
      <c r="F275" s="247"/>
    </row>
    <row r="276" spans="3:6" customFormat="1" ht="15" x14ac:dyDescent="0.25">
      <c r="C276" s="245"/>
      <c r="D276" s="245"/>
      <c r="E276" s="246"/>
      <c r="F276" s="247"/>
    </row>
    <row r="277" spans="3:6" customFormat="1" ht="15" x14ac:dyDescent="0.25">
      <c r="C277" s="245"/>
      <c r="D277" s="245"/>
      <c r="E277" s="246"/>
      <c r="F277" s="247"/>
    </row>
    <row r="278" spans="3:6" customFormat="1" ht="15" x14ac:dyDescent="0.25">
      <c r="C278" s="245"/>
      <c r="D278" s="245"/>
      <c r="E278" s="246"/>
      <c r="F278" s="247"/>
    </row>
    <row r="279" spans="3:6" customFormat="1" ht="15" x14ac:dyDescent="0.25">
      <c r="C279" s="245"/>
      <c r="D279" s="245"/>
      <c r="E279" s="246"/>
      <c r="F279" s="247"/>
    </row>
    <row r="280" spans="3:6" customFormat="1" ht="15" x14ac:dyDescent="0.25">
      <c r="C280" s="245"/>
      <c r="D280" s="245"/>
      <c r="E280" s="246"/>
      <c r="F280" s="247"/>
    </row>
    <row r="281" spans="3:6" customFormat="1" ht="15" x14ac:dyDescent="0.25">
      <c r="C281" s="245"/>
      <c r="D281" s="245"/>
      <c r="E281" s="246"/>
      <c r="F281" s="247"/>
    </row>
    <row r="282" spans="3:6" customFormat="1" ht="15" x14ac:dyDescent="0.25">
      <c r="C282" s="245"/>
      <c r="D282" s="245"/>
      <c r="E282" s="246"/>
      <c r="F282" s="247"/>
    </row>
    <row r="283" spans="3:6" customFormat="1" ht="15" x14ac:dyDescent="0.25">
      <c r="C283" s="245"/>
      <c r="D283" s="245"/>
      <c r="E283" s="246"/>
      <c r="F283" s="247"/>
    </row>
    <row r="284" spans="3:6" customFormat="1" ht="15" x14ac:dyDescent="0.25">
      <c r="C284" s="245"/>
      <c r="D284" s="245"/>
      <c r="E284" s="246"/>
      <c r="F284" s="247"/>
    </row>
    <row r="285" spans="3:6" customFormat="1" ht="15" x14ac:dyDescent="0.25">
      <c r="C285" s="245"/>
      <c r="D285" s="245"/>
      <c r="E285" s="246"/>
      <c r="F285" s="247"/>
    </row>
    <row r="286" spans="3:6" customFormat="1" ht="15" x14ac:dyDescent="0.25">
      <c r="C286" s="245"/>
      <c r="D286" s="245"/>
      <c r="E286" s="246"/>
      <c r="F286" s="247"/>
    </row>
    <row r="287" spans="3:6" customFormat="1" ht="15" x14ac:dyDescent="0.25">
      <c r="C287" s="245"/>
      <c r="D287" s="245"/>
      <c r="E287" s="246"/>
      <c r="F287" s="247"/>
    </row>
    <row r="288" spans="3:6" customFormat="1" ht="15" x14ac:dyDescent="0.25">
      <c r="C288" s="245"/>
      <c r="D288" s="245"/>
      <c r="E288" s="246"/>
      <c r="F288" s="247"/>
    </row>
    <row r="289" spans="3:6" customFormat="1" ht="15" x14ac:dyDescent="0.25">
      <c r="C289" s="245"/>
      <c r="D289" s="245"/>
      <c r="E289" s="246"/>
      <c r="F289" s="247"/>
    </row>
    <row r="290" spans="3:6" customFormat="1" ht="15" x14ac:dyDescent="0.25">
      <c r="C290" s="245"/>
      <c r="D290" s="245"/>
      <c r="E290" s="246"/>
      <c r="F290" s="247"/>
    </row>
    <row r="291" spans="3:6" customFormat="1" ht="15" x14ac:dyDescent="0.25">
      <c r="C291" s="245"/>
      <c r="D291" s="245"/>
      <c r="E291" s="246"/>
      <c r="F291" s="247"/>
    </row>
    <row r="292" spans="3:6" customFormat="1" ht="15" x14ac:dyDescent="0.25">
      <c r="C292" s="245"/>
      <c r="D292" s="245"/>
      <c r="E292" s="246"/>
      <c r="F292" s="247"/>
    </row>
    <row r="293" spans="3:6" customFormat="1" ht="15" x14ac:dyDescent="0.25">
      <c r="C293" s="245"/>
      <c r="D293" s="245"/>
      <c r="E293" s="246"/>
      <c r="F293" s="247"/>
    </row>
    <row r="294" spans="3:6" customFormat="1" ht="15" x14ac:dyDescent="0.25">
      <c r="C294" s="245"/>
      <c r="D294" s="245"/>
      <c r="E294" s="246"/>
      <c r="F294" s="247"/>
    </row>
    <row r="295" spans="3:6" customFormat="1" ht="15" x14ac:dyDescent="0.25">
      <c r="C295" s="245"/>
      <c r="D295" s="245"/>
      <c r="E295" s="246"/>
      <c r="F295" s="247"/>
    </row>
    <row r="296" spans="3:6" customFormat="1" ht="15" x14ac:dyDescent="0.25">
      <c r="C296" s="245"/>
      <c r="D296" s="245"/>
      <c r="E296" s="246"/>
      <c r="F296" s="247"/>
    </row>
    <row r="297" spans="3:6" customFormat="1" ht="15" x14ac:dyDescent="0.25">
      <c r="C297" s="245"/>
      <c r="D297" s="245"/>
      <c r="E297" s="246"/>
      <c r="F297" s="247"/>
    </row>
    <row r="298" spans="3:6" customFormat="1" ht="15" x14ac:dyDescent="0.25">
      <c r="C298" s="245"/>
      <c r="D298" s="245"/>
      <c r="E298" s="246"/>
      <c r="F298" s="247"/>
    </row>
    <row r="299" spans="3:6" customFormat="1" ht="15" x14ac:dyDescent="0.25">
      <c r="C299" s="245"/>
      <c r="D299" s="245"/>
      <c r="E299" s="246"/>
      <c r="F299" s="247"/>
    </row>
    <row r="300" spans="3:6" customFormat="1" ht="15" x14ac:dyDescent="0.25">
      <c r="C300" s="245"/>
      <c r="D300" s="245"/>
      <c r="E300" s="246"/>
      <c r="F300" s="247"/>
    </row>
    <row r="301" spans="3:6" customFormat="1" ht="15" x14ac:dyDescent="0.25">
      <c r="C301" s="245"/>
      <c r="D301" s="245"/>
      <c r="E301" s="246"/>
      <c r="F301" s="247"/>
    </row>
    <row r="302" spans="3:6" customFormat="1" ht="15" x14ac:dyDescent="0.25">
      <c r="C302" s="245"/>
      <c r="D302" s="245"/>
      <c r="E302" s="246"/>
      <c r="F302" s="247"/>
    </row>
    <row r="303" spans="3:6" customFormat="1" ht="15" x14ac:dyDescent="0.25">
      <c r="C303" s="245"/>
      <c r="D303" s="245"/>
      <c r="E303" s="246"/>
      <c r="F303" s="247"/>
    </row>
    <row r="304" spans="3:6" customFormat="1" ht="15" x14ac:dyDescent="0.25">
      <c r="C304" s="245"/>
      <c r="D304" s="245"/>
      <c r="E304" s="246"/>
      <c r="F304" s="247"/>
    </row>
    <row r="305" spans="3:6" customFormat="1" ht="15" x14ac:dyDescent="0.25">
      <c r="C305" s="245"/>
      <c r="D305" s="245"/>
      <c r="E305" s="246"/>
      <c r="F305" s="247"/>
    </row>
    <row r="306" spans="3:6" customFormat="1" ht="15" x14ac:dyDescent="0.25">
      <c r="C306" s="245"/>
      <c r="D306" s="245"/>
      <c r="E306" s="246"/>
      <c r="F306" s="247"/>
    </row>
    <row r="307" spans="3:6" customFormat="1" ht="15" x14ac:dyDescent="0.25">
      <c r="C307" s="245"/>
      <c r="D307" s="245"/>
      <c r="E307" s="246"/>
      <c r="F307" s="247"/>
    </row>
    <row r="308" spans="3:6" customFormat="1" ht="15" x14ac:dyDescent="0.25">
      <c r="C308" s="245"/>
      <c r="D308" s="245"/>
      <c r="E308" s="246"/>
      <c r="F308" s="247"/>
    </row>
    <row r="309" spans="3:6" customFormat="1" ht="15" x14ac:dyDescent="0.25">
      <c r="C309" s="245"/>
      <c r="D309" s="245"/>
      <c r="E309" s="246"/>
      <c r="F309" s="247"/>
    </row>
    <row r="310" spans="3:6" customFormat="1" ht="15" x14ac:dyDescent="0.25">
      <c r="C310" s="245"/>
      <c r="D310" s="245"/>
      <c r="E310" s="246"/>
      <c r="F310" s="247"/>
    </row>
    <row r="311" spans="3:6" customFormat="1" ht="15" x14ac:dyDescent="0.25">
      <c r="C311" s="245"/>
      <c r="D311" s="245"/>
      <c r="E311" s="246"/>
      <c r="F311" s="247"/>
    </row>
    <row r="312" spans="3:6" customFormat="1" ht="15" x14ac:dyDescent="0.25">
      <c r="C312" s="245"/>
      <c r="D312" s="245"/>
      <c r="E312" s="246"/>
      <c r="F312" s="247"/>
    </row>
    <row r="313" spans="3:6" customFormat="1" ht="15" x14ac:dyDescent="0.25">
      <c r="C313" s="245"/>
      <c r="D313" s="245"/>
      <c r="E313" s="246"/>
      <c r="F313" s="247"/>
    </row>
    <row r="314" spans="3:6" customFormat="1" ht="15" x14ac:dyDescent="0.25">
      <c r="C314" s="245"/>
      <c r="D314" s="245"/>
      <c r="E314" s="246"/>
      <c r="F314" s="247"/>
    </row>
    <row r="315" spans="3:6" customFormat="1" ht="15" x14ac:dyDescent="0.25">
      <c r="C315" s="245"/>
      <c r="D315" s="245"/>
      <c r="E315" s="246"/>
      <c r="F315" s="247"/>
    </row>
    <row r="316" spans="3:6" customFormat="1" ht="15" x14ac:dyDescent="0.25">
      <c r="C316" s="245"/>
      <c r="D316" s="245"/>
      <c r="E316" s="246"/>
      <c r="F316" s="247"/>
    </row>
    <row r="317" spans="3:6" customFormat="1" ht="15" x14ac:dyDescent="0.25">
      <c r="C317" s="245"/>
      <c r="D317" s="245"/>
      <c r="E317" s="246"/>
      <c r="F317" s="247"/>
    </row>
    <row r="318" spans="3:6" customFormat="1" ht="15" x14ac:dyDescent="0.25">
      <c r="C318" s="245"/>
      <c r="D318" s="245"/>
      <c r="E318" s="246"/>
      <c r="F318" s="247"/>
    </row>
    <row r="319" spans="3:6" customFormat="1" ht="15" x14ac:dyDescent="0.25">
      <c r="C319" s="245"/>
      <c r="D319" s="245"/>
      <c r="E319" s="246"/>
      <c r="F319" s="247"/>
    </row>
    <row r="320" spans="3:6" customFormat="1" ht="15" x14ac:dyDescent="0.25">
      <c r="C320" s="245"/>
      <c r="D320" s="245"/>
      <c r="E320" s="246"/>
      <c r="F320" s="247"/>
    </row>
    <row r="321" spans="3:6" customFormat="1" ht="15" x14ac:dyDescent="0.25">
      <c r="C321" s="245"/>
      <c r="D321" s="245"/>
      <c r="E321" s="246"/>
      <c r="F321" s="247"/>
    </row>
    <row r="322" spans="3:6" customFormat="1" ht="15" x14ac:dyDescent="0.25">
      <c r="C322" s="245"/>
      <c r="D322" s="245"/>
      <c r="E322" s="246"/>
      <c r="F322" s="247"/>
    </row>
    <row r="323" spans="3:6" customFormat="1" ht="15" x14ac:dyDescent="0.25">
      <c r="C323" s="245"/>
      <c r="D323" s="245"/>
      <c r="E323" s="246"/>
      <c r="F323" s="247"/>
    </row>
    <row r="324" spans="3:6" customFormat="1" ht="15" x14ac:dyDescent="0.25">
      <c r="C324" s="245"/>
      <c r="D324" s="245"/>
      <c r="E324" s="246"/>
      <c r="F324" s="247"/>
    </row>
    <row r="325" spans="3:6" customFormat="1" ht="15" x14ac:dyDescent="0.25">
      <c r="C325" s="245"/>
      <c r="D325" s="245"/>
      <c r="E325" s="246"/>
      <c r="F325" s="247"/>
    </row>
    <row r="326" spans="3:6" customFormat="1" ht="15" x14ac:dyDescent="0.25">
      <c r="C326" s="245"/>
      <c r="D326" s="245"/>
      <c r="E326" s="246"/>
      <c r="F326" s="247"/>
    </row>
    <row r="327" spans="3:6" customFormat="1" ht="15" x14ac:dyDescent="0.25">
      <c r="C327" s="245"/>
      <c r="D327" s="245"/>
      <c r="E327" s="246"/>
      <c r="F327" s="247"/>
    </row>
    <row r="328" spans="3:6" customFormat="1" ht="15" x14ac:dyDescent="0.25">
      <c r="C328" s="245"/>
      <c r="D328" s="245"/>
      <c r="E328" s="246"/>
      <c r="F328" s="247"/>
    </row>
    <row r="329" spans="3:6" customFormat="1" ht="15" x14ac:dyDescent="0.25">
      <c r="C329" s="245"/>
      <c r="D329" s="245"/>
      <c r="E329" s="246"/>
      <c r="F329" s="247"/>
    </row>
    <row r="330" spans="3:6" customFormat="1" ht="15" x14ac:dyDescent="0.25">
      <c r="C330" s="245"/>
      <c r="D330" s="245"/>
      <c r="E330" s="246"/>
      <c r="F330" s="247"/>
    </row>
    <row r="331" spans="3:6" customFormat="1" ht="15" x14ac:dyDescent="0.25">
      <c r="C331" s="245"/>
      <c r="D331" s="245"/>
      <c r="E331" s="246"/>
      <c r="F331" s="247"/>
    </row>
    <row r="332" spans="3:6" customFormat="1" ht="15" x14ac:dyDescent="0.25">
      <c r="C332" s="245"/>
      <c r="D332" s="245"/>
      <c r="E332" s="246"/>
      <c r="F332" s="247"/>
    </row>
    <row r="333" spans="3:6" customFormat="1" ht="15" x14ac:dyDescent="0.25">
      <c r="C333" s="245"/>
      <c r="D333" s="245"/>
      <c r="E333" s="246"/>
      <c r="F333" s="247"/>
    </row>
    <row r="334" spans="3:6" customFormat="1" ht="15" x14ac:dyDescent="0.25">
      <c r="C334" s="245"/>
      <c r="D334" s="245"/>
      <c r="E334" s="246"/>
      <c r="F334" s="247"/>
    </row>
    <row r="335" spans="3:6" customFormat="1" ht="15" x14ac:dyDescent="0.25">
      <c r="C335" s="245"/>
      <c r="D335" s="245"/>
      <c r="E335" s="246"/>
      <c r="F335" s="247"/>
    </row>
    <row r="336" spans="3:6" customFormat="1" ht="15" x14ac:dyDescent="0.25">
      <c r="C336" s="245"/>
      <c r="D336" s="245"/>
      <c r="E336" s="246"/>
      <c r="F336" s="247"/>
    </row>
    <row r="337" spans="3:6" customFormat="1" ht="15" x14ac:dyDescent="0.25">
      <c r="C337" s="245"/>
      <c r="D337" s="245"/>
      <c r="E337" s="246"/>
      <c r="F337" s="247"/>
    </row>
    <row r="338" spans="3:6" customFormat="1" ht="15" x14ac:dyDescent="0.25">
      <c r="C338" s="245"/>
      <c r="D338" s="245"/>
      <c r="E338" s="246"/>
      <c r="F338" s="247"/>
    </row>
    <row r="339" spans="3:6" customFormat="1" ht="15" x14ac:dyDescent="0.25">
      <c r="C339" s="245"/>
      <c r="D339" s="245"/>
      <c r="E339" s="246"/>
      <c r="F339" s="247"/>
    </row>
    <row r="340" spans="3:6" customFormat="1" ht="15" x14ac:dyDescent="0.25">
      <c r="C340" s="245"/>
      <c r="D340" s="245"/>
      <c r="E340" s="246"/>
      <c r="F340" s="247"/>
    </row>
    <row r="341" spans="3:6" customFormat="1" ht="15" x14ac:dyDescent="0.25">
      <c r="C341" s="245"/>
      <c r="D341" s="245"/>
      <c r="E341" s="246"/>
      <c r="F341" s="247"/>
    </row>
    <row r="342" spans="3:6" customFormat="1" ht="15" x14ac:dyDescent="0.25">
      <c r="C342" s="245"/>
      <c r="D342" s="245"/>
      <c r="E342" s="246"/>
      <c r="F342" s="247"/>
    </row>
    <row r="343" spans="3:6" customFormat="1" ht="15" x14ac:dyDescent="0.25">
      <c r="C343" s="245"/>
      <c r="D343" s="245"/>
      <c r="E343" s="246"/>
      <c r="F343" s="247"/>
    </row>
    <row r="344" spans="3:6" customFormat="1" ht="15" x14ac:dyDescent="0.25">
      <c r="C344" s="245"/>
      <c r="D344" s="245"/>
      <c r="E344" s="246"/>
      <c r="F344" s="247"/>
    </row>
    <row r="345" spans="3:6" customFormat="1" ht="15" x14ac:dyDescent="0.25">
      <c r="C345" s="245"/>
      <c r="D345" s="245"/>
      <c r="E345" s="246"/>
      <c r="F345" s="247"/>
    </row>
    <row r="346" spans="3:6" customFormat="1" ht="15" x14ac:dyDescent="0.25">
      <c r="C346" s="245"/>
      <c r="D346" s="245"/>
      <c r="E346" s="246"/>
      <c r="F346" s="247"/>
    </row>
    <row r="347" spans="3:6" customFormat="1" ht="15" x14ac:dyDescent="0.25">
      <c r="C347" s="245"/>
      <c r="D347" s="245"/>
      <c r="E347" s="246"/>
      <c r="F347" s="247"/>
    </row>
    <row r="348" spans="3:6" customFormat="1" ht="15" x14ac:dyDescent="0.25">
      <c r="C348" s="245"/>
      <c r="D348" s="245"/>
      <c r="E348" s="246"/>
      <c r="F348" s="247"/>
    </row>
    <row r="349" spans="3:6" customFormat="1" ht="15" x14ac:dyDescent="0.25">
      <c r="C349" s="245"/>
      <c r="D349" s="245"/>
      <c r="E349" s="246"/>
      <c r="F349" s="247"/>
    </row>
    <row r="350" spans="3:6" customFormat="1" ht="15" x14ac:dyDescent="0.25">
      <c r="C350" s="245"/>
      <c r="D350" s="245"/>
      <c r="E350" s="246"/>
      <c r="F350" s="247"/>
    </row>
    <row r="351" spans="3:6" customFormat="1" ht="15" x14ac:dyDescent="0.25">
      <c r="C351" s="245"/>
      <c r="D351" s="245"/>
      <c r="E351" s="246"/>
      <c r="F351" s="247"/>
    </row>
    <row r="352" spans="3:6" customFormat="1" ht="15" x14ac:dyDescent="0.25">
      <c r="C352" s="245"/>
      <c r="D352" s="245"/>
      <c r="E352" s="246"/>
      <c r="F352" s="247"/>
    </row>
    <row r="353" spans="3:6" customFormat="1" ht="15" x14ac:dyDescent="0.25">
      <c r="C353" s="245"/>
      <c r="D353" s="245"/>
      <c r="E353" s="246"/>
      <c r="F353" s="247"/>
    </row>
    <row r="354" spans="3:6" customFormat="1" ht="15" x14ac:dyDescent="0.25">
      <c r="C354" s="245"/>
      <c r="D354" s="245"/>
      <c r="E354" s="246"/>
      <c r="F354" s="247"/>
    </row>
    <row r="355" spans="3:6" customFormat="1" ht="15" x14ac:dyDescent="0.25">
      <c r="C355" s="245"/>
      <c r="D355" s="245"/>
      <c r="E355" s="246"/>
      <c r="F355" s="247"/>
    </row>
    <row r="356" spans="3:6" customFormat="1" ht="15" x14ac:dyDescent="0.25">
      <c r="C356" s="245"/>
      <c r="D356" s="245"/>
      <c r="E356" s="246"/>
      <c r="F356" s="247"/>
    </row>
    <row r="357" spans="3:6" customFormat="1" ht="15" x14ac:dyDescent="0.25">
      <c r="C357" s="245"/>
      <c r="D357" s="245"/>
      <c r="E357" s="246"/>
      <c r="F357" s="247"/>
    </row>
    <row r="358" spans="3:6" customFormat="1" ht="15" x14ac:dyDescent="0.25">
      <c r="C358" s="245"/>
      <c r="D358" s="245"/>
      <c r="E358" s="246"/>
      <c r="F358" s="247"/>
    </row>
    <row r="359" spans="3:6" customFormat="1" ht="15" x14ac:dyDescent="0.25">
      <c r="C359" s="245"/>
      <c r="D359" s="245"/>
      <c r="E359" s="246"/>
      <c r="F359" s="247"/>
    </row>
    <row r="360" spans="3:6" customFormat="1" ht="15" x14ac:dyDescent="0.25">
      <c r="C360" s="245"/>
      <c r="D360" s="245"/>
      <c r="E360" s="246"/>
      <c r="F360" s="247"/>
    </row>
    <row r="361" spans="3:6" customFormat="1" ht="15" x14ac:dyDescent="0.25">
      <c r="C361" s="245"/>
      <c r="D361" s="245"/>
      <c r="E361" s="246"/>
      <c r="F361" s="247"/>
    </row>
    <row r="362" spans="3:6" customFormat="1" ht="15" x14ac:dyDescent="0.25">
      <c r="C362" s="245"/>
      <c r="D362" s="245"/>
      <c r="E362" s="246"/>
      <c r="F362" s="247"/>
    </row>
    <row r="363" spans="3:6" customFormat="1" ht="15" x14ac:dyDescent="0.25">
      <c r="C363" s="245"/>
      <c r="D363" s="245"/>
      <c r="E363" s="246"/>
      <c r="F363" s="247"/>
    </row>
    <row r="364" spans="3:6" customFormat="1" ht="15" x14ac:dyDescent="0.25">
      <c r="C364" s="245"/>
      <c r="D364" s="245"/>
      <c r="E364" s="246"/>
      <c r="F364" s="247"/>
    </row>
    <row r="365" spans="3:6" customFormat="1" ht="15" x14ac:dyDescent="0.25">
      <c r="C365" s="245"/>
      <c r="D365" s="245"/>
      <c r="E365" s="246"/>
      <c r="F365" s="247"/>
    </row>
    <row r="366" spans="3:6" customFormat="1" ht="15" x14ac:dyDescent="0.25">
      <c r="C366" s="245"/>
      <c r="D366" s="245"/>
      <c r="E366" s="246"/>
      <c r="F366" s="247"/>
    </row>
    <row r="367" spans="3:6" customFormat="1" ht="15" x14ac:dyDescent="0.25">
      <c r="C367" s="245"/>
      <c r="D367" s="245"/>
      <c r="E367" s="246"/>
      <c r="F367" s="247"/>
    </row>
    <row r="368" spans="3:6" customFormat="1" ht="15" x14ac:dyDescent="0.25">
      <c r="C368" s="245"/>
      <c r="D368" s="245"/>
      <c r="E368" s="246"/>
      <c r="F368" s="247"/>
    </row>
    <row r="369" spans="3:6" customFormat="1" ht="15" x14ac:dyDescent="0.25">
      <c r="C369" s="245"/>
      <c r="D369" s="245"/>
      <c r="E369" s="246"/>
      <c r="F369" s="247"/>
    </row>
    <row r="370" spans="3:6" customFormat="1" ht="15" x14ac:dyDescent="0.25">
      <c r="C370" s="245"/>
      <c r="D370" s="245"/>
      <c r="E370" s="246"/>
      <c r="F370" s="247"/>
    </row>
    <row r="371" spans="3:6" customFormat="1" ht="15" x14ac:dyDescent="0.25">
      <c r="C371" s="245"/>
      <c r="D371" s="245"/>
      <c r="E371" s="246"/>
      <c r="F371" s="247"/>
    </row>
    <row r="372" spans="3:6" customFormat="1" ht="15" x14ac:dyDescent="0.25">
      <c r="C372" s="245"/>
      <c r="D372" s="245"/>
      <c r="E372" s="246"/>
      <c r="F372" s="247"/>
    </row>
    <row r="373" spans="3:6" customFormat="1" ht="15" x14ac:dyDescent="0.25">
      <c r="C373" s="245"/>
      <c r="D373" s="245"/>
      <c r="E373" s="246"/>
      <c r="F373" s="247"/>
    </row>
    <row r="374" spans="3:6" customFormat="1" ht="15" x14ac:dyDescent="0.25">
      <c r="C374" s="245"/>
      <c r="D374" s="245"/>
      <c r="E374" s="246"/>
      <c r="F374" s="247"/>
    </row>
    <row r="375" spans="3:6" customFormat="1" ht="15" x14ac:dyDescent="0.25">
      <c r="C375" s="245"/>
      <c r="D375" s="245"/>
      <c r="E375" s="246"/>
      <c r="F375" s="247"/>
    </row>
    <row r="376" spans="3:6" customFormat="1" ht="15" x14ac:dyDescent="0.25">
      <c r="C376" s="245"/>
      <c r="D376" s="245"/>
      <c r="E376" s="246"/>
      <c r="F376" s="247"/>
    </row>
    <row r="377" spans="3:6" customFormat="1" ht="15" x14ac:dyDescent="0.25">
      <c r="C377" s="245"/>
      <c r="D377" s="245"/>
      <c r="E377" s="246"/>
      <c r="F377" s="247"/>
    </row>
    <row r="378" spans="3:6" customFormat="1" ht="15" x14ac:dyDescent="0.25">
      <c r="C378" s="245"/>
      <c r="D378" s="245"/>
      <c r="E378" s="246"/>
      <c r="F378" s="247"/>
    </row>
    <row r="379" spans="3:6" customFormat="1" ht="15" x14ac:dyDescent="0.25">
      <c r="C379" s="245"/>
      <c r="D379" s="245"/>
      <c r="E379" s="246"/>
      <c r="F379" s="247"/>
    </row>
    <row r="380" spans="3:6" customFormat="1" ht="15" x14ac:dyDescent="0.25">
      <c r="C380" s="245"/>
      <c r="D380" s="245"/>
      <c r="E380" s="246"/>
      <c r="F380" s="247"/>
    </row>
    <row r="381" spans="3:6" customFormat="1" ht="15" x14ac:dyDescent="0.25">
      <c r="C381" s="245"/>
      <c r="D381" s="245"/>
      <c r="E381" s="246"/>
      <c r="F381" s="247"/>
    </row>
    <row r="382" spans="3:6" customFormat="1" ht="15" x14ac:dyDescent="0.25">
      <c r="C382" s="245"/>
      <c r="D382" s="245"/>
      <c r="E382" s="246"/>
      <c r="F382" s="247"/>
    </row>
    <row r="383" spans="3:6" customFormat="1" ht="15" x14ac:dyDescent="0.25">
      <c r="C383" s="245"/>
      <c r="D383" s="245"/>
      <c r="E383" s="246"/>
      <c r="F383" s="247"/>
    </row>
    <row r="384" spans="3:6" customFormat="1" ht="15" x14ac:dyDescent="0.25">
      <c r="C384" s="245"/>
      <c r="D384" s="245"/>
      <c r="E384" s="246"/>
      <c r="F384" s="247"/>
    </row>
    <row r="385" spans="3:6" customFormat="1" ht="15" x14ac:dyDescent="0.25">
      <c r="C385" s="245"/>
      <c r="D385" s="245"/>
      <c r="E385" s="246"/>
      <c r="F385" s="247"/>
    </row>
    <row r="386" spans="3:6" customFormat="1" ht="15" x14ac:dyDescent="0.25">
      <c r="C386" s="245"/>
      <c r="D386" s="245"/>
      <c r="E386" s="246"/>
      <c r="F386" s="247"/>
    </row>
    <row r="387" spans="3:6" customFormat="1" ht="15" x14ac:dyDescent="0.25">
      <c r="C387" s="245"/>
      <c r="D387" s="245"/>
      <c r="E387" s="246"/>
      <c r="F387" s="247"/>
    </row>
    <row r="388" spans="3:6" customFormat="1" ht="15" x14ac:dyDescent="0.25">
      <c r="C388" s="245"/>
      <c r="D388" s="245"/>
      <c r="E388" s="246"/>
      <c r="F388" s="247"/>
    </row>
    <row r="389" spans="3:6" customFormat="1" ht="15" x14ac:dyDescent="0.25">
      <c r="C389" s="245"/>
      <c r="D389" s="245"/>
      <c r="E389" s="246"/>
      <c r="F389" s="247"/>
    </row>
    <row r="390" spans="3:6" customFormat="1" ht="15" x14ac:dyDescent="0.25">
      <c r="C390" s="245"/>
      <c r="D390" s="245"/>
      <c r="E390" s="246"/>
      <c r="F390" s="247"/>
    </row>
    <row r="391" spans="3:6" customFormat="1" ht="15" x14ac:dyDescent="0.25">
      <c r="C391" s="245"/>
      <c r="D391" s="245"/>
      <c r="E391" s="246"/>
      <c r="F391" s="247"/>
    </row>
    <row r="392" spans="3:6" customFormat="1" ht="15" x14ac:dyDescent="0.25">
      <c r="C392" s="245"/>
      <c r="D392" s="245"/>
      <c r="E392" s="246"/>
      <c r="F392" s="247"/>
    </row>
    <row r="393" spans="3:6" customFormat="1" ht="15" x14ac:dyDescent="0.25">
      <c r="C393" s="245"/>
      <c r="D393" s="245"/>
      <c r="E393" s="246"/>
      <c r="F393" s="247"/>
    </row>
    <row r="394" spans="3:6" customFormat="1" ht="15" x14ac:dyDescent="0.25">
      <c r="C394" s="245"/>
      <c r="D394" s="245"/>
      <c r="E394" s="246"/>
      <c r="F394" s="247"/>
    </row>
    <row r="395" spans="3:6" customFormat="1" ht="15" x14ac:dyDescent="0.25">
      <c r="C395" s="245"/>
      <c r="D395" s="245"/>
      <c r="E395" s="246"/>
      <c r="F395" s="247"/>
    </row>
    <row r="396" spans="3:6" customFormat="1" ht="15" x14ac:dyDescent="0.25">
      <c r="C396" s="245"/>
      <c r="D396" s="245"/>
      <c r="E396" s="246"/>
      <c r="F396" s="247"/>
    </row>
    <row r="397" spans="3:6" customFormat="1" ht="15" x14ac:dyDescent="0.25">
      <c r="C397" s="245"/>
      <c r="D397" s="245"/>
      <c r="E397" s="246"/>
      <c r="F397" s="247"/>
    </row>
    <row r="398" spans="3:6" customFormat="1" ht="15" x14ac:dyDescent="0.25">
      <c r="C398" s="245"/>
      <c r="D398" s="245"/>
      <c r="E398" s="246"/>
      <c r="F398" s="247"/>
    </row>
    <row r="399" spans="3:6" customFormat="1" ht="15" x14ac:dyDescent="0.25">
      <c r="C399" s="245"/>
      <c r="D399" s="245"/>
      <c r="E399" s="246"/>
      <c r="F399" s="247"/>
    </row>
    <row r="400" spans="3:6" customFormat="1" ht="15" x14ac:dyDescent="0.25">
      <c r="C400" s="245"/>
      <c r="D400" s="245"/>
      <c r="E400" s="246"/>
      <c r="F400" s="247"/>
    </row>
    <row r="401" spans="3:6" customFormat="1" ht="15" x14ac:dyDescent="0.25">
      <c r="C401" s="245"/>
      <c r="D401" s="245"/>
      <c r="E401" s="246"/>
      <c r="F401" s="247"/>
    </row>
    <row r="402" spans="3:6" customFormat="1" ht="15" x14ac:dyDescent="0.25">
      <c r="C402" s="245"/>
      <c r="D402" s="245"/>
      <c r="E402" s="246"/>
      <c r="F402" s="247"/>
    </row>
    <row r="403" spans="3:6" customFormat="1" ht="15" x14ac:dyDescent="0.25">
      <c r="C403" s="245"/>
      <c r="D403" s="245"/>
      <c r="E403" s="246"/>
      <c r="F403" s="247"/>
    </row>
    <row r="404" spans="3:6" customFormat="1" ht="15" x14ac:dyDescent="0.25">
      <c r="C404" s="245"/>
      <c r="D404" s="245"/>
      <c r="E404" s="246"/>
      <c r="F404" s="247"/>
    </row>
    <row r="405" spans="3:6" customFormat="1" ht="15" x14ac:dyDescent="0.25">
      <c r="C405" s="245"/>
      <c r="D405" s="245"/>
      <c r="E405" s="246"/>
      <c r="F405" s="247"/>
    </row>
    <row r="406" spans="3:6" customFormat="1" ht="15" x14ac:dyDescent="0.25">
      <c r="C406" s="245"/>
      <c r="D406" s="245"/>
      <c r="E406" s="246"/>
      <c r="F406" s="247"/>
    </row>
    <row r="407" spans="3:6" customFormat="1" ht="15" x14ac:dyDescent="0.25">
      <c r="C407" s="245"/>
      <c r="D407" s="245"/>
      <c r="E407" s="246"/>
      <c r="F407" s="247"/>
    </row>
    <row r="408" spans="3:6" customFormat="1" ht="15" x14ac:dyDescent="0.25">
      <c r="C408" s="245"/>
      <c r="D408" s="245"/>
      <c r="E408" s="246"/>
      <c r="F408" s="247"/>
    </row>
    <row r="409" spans="3:6" customFormat="1" ht="15" x14ac:dyDescent="0.25">
      <c r="C409" s="245"/>
      <c r="D409" s="245"/>
      <c r="E409" s="246"/>
      <c r="F409" s="247"/>
    </row>
    <row r="410" spans="3:6" customFormat="1" ht="15" x14ac:dyDescent="0.25">
      <c r="C410" s="245"/>
      <c r="D410" s="245"/>
      <c r="E410" s="246"/>
      <c r="F410" s="247"/>
    </row>
    <row r="411" spans="3:6" customFormat="1" ht="15" x14ac:dyDescent="0.25">
      <c r="C411" s="245"/>
      <c r="D411" s="245"/>
      <c r="E411" s="246"/>
      <c r="F411" s="247"/>
    </row>
    <row r="412" spans="3:6" customFormat="1" ht="15" x14ac:dyDescent="0.25">
      <c r="C412" s="245"/>
      <c r="D412" s="245"/>
      <c r="E412" s="246"/>
      <c r="F412" s="247"/>
    </row>
    <row r="413" spans="3:6" customFormat="1" ht="15" x14ac:dyDescent="0.25">
      <c r="C413" s="245"/>
      <c r="D413" s="245"/>
      <c r="E413" s="246"/>
      <c r="F413" s="247"/>
    </row>
    <row r="414" spans="3:6" customFormat="1" ht="15" x14ac:dyDescent="0.25">
      <c r="C414" s="245"/>
      <c r="D414" s="245"/>
      <c r="E414" s="246"/>
      <c r="F414" s="247"/>
    </row>
    <row r="415" spans="3:6" customFormat="1" ht="15" x14ac:dyDescent="0.25">
      <c r="C415" s="245"/>
      <c r="D415" s="245"/>
      <c r="E415" s="246"/>
      <c r="F415" s="247"/>
    </row>
    <row r="416" spans="3:6" customFormat="1" ht="15" x14ac:dyDescent="0.25">
      <c r="C416" s="245"/>
      <c r="D416" s="245"/>
      <c r="E416" s="246"/>
      <c r="F416" s="247"/>
    </row>
    <row r="417" spans="3:6" customFormat="1" ht="15" x14ac:dyDescent="0.25">
      <c r="C417" s="245"/>
      <c r="D417" s="245"/>
      <c r="E417" s="246"/>
      <c r="F417" s="247"/>
    </row>
    <row r="418" spans="3:6" customFormat="1" ht="15" x14ac:dyDescent="0.25">
      <c r="C418" s="245"/>
      <c r="D418" s="245"/>
      <c r="E418" s="246"/>
      <c r="F418" s="247"/>
    </row>
    <row r="419" spans="3:6" customFormat="1" ht="15" x14ac:dyDescent="0.25">
      <c r="C419" s="245"/>
      <c r="D419" s="245"/>
      <c r="E419" s="246"/>
      <c r="F419" s="247"/>
    </row>
    <row r="420" spans="3:6" customFormat="1" ht="15" x14ac:dyDescent="0.25">
      <c r="C420" s="245"/>
      <c r="D420" s="245"/>
      <c r="E420" s="246"/>
      <c r="F420" s="247"/>
    </row>
    <row r="421" spans="3:6" customFormat="1" ht="15" x14ac:dyDescent="0.25">
      <c r="C421" s="245"/>
      <c r="D421" s="245"/>
      <c r="E421" s="246"/>
      <c r="F421" s="247"/>
    </row>
    <row r="422" spans="3:6" customFormat="1" ht="15" x14ac:dyDescent="0.25">
      <c r="C422" s="245"/>
      <c r="D422" s="245"/>
      <c r="E422" s="246"/>
      <c r="F422" s="247"/>
    </row>
    <row r="423" spans="3:6" customFormat="1" ht="15" x14ac:dyDescent="0.25">
      <c r="C423" s="245"/>
      <c r="D423" s="245"/>
      <c r="E423" s="246"/>
      <c r="F423" s="247"/>
    </row>
    <row r="424" spans="3:6" customFormat="1" ht="15" x14ac:dyDescent="0.25">
      <c r="C424" s="245"/>
      <c r="D424" s="245"/>
      <c r="E424" s="246"/>
      <c r="F424" s="247"/>
    </row>
    <row r="425" spans="3:6" customFormat="1" ht="15" x14ac:dyDescent="0.25">
      <c r="C425" s="245"/>
      <c r="D425" s="245"/>
      <c r="E425" s="246"/>
      <c r="F425" s="247"/>
    </row>
    <row r="426" spans="3:6" customFormat="1" ht="15" x14ac:dyDescent="0.25">
      <c r="C426" s="245"/>
      <c r="D426" s="245"/>
      <c r="E426" s="246"/>
      <c r="F426" s="247"/>
    </row>
    <row r="427" spans="3:6" customFormat="1" ht="15" x14ac:dyDescent="0.25">
      <c r="C427" s="245"/>
      <c r="D427" s="245"/>
      <c r="E427" s="246"/>
      <c r="F427" s="247"/>
    </row>
    <row r="428" spans="3:6" customFormat="1" ht="15" x14ac:dyDescent="0.25">
      <c r="C428" s="245"/>
      <c r="D428" s="245"/>
      <c r="E428" s="246"/>
      <c r="F428" s="247"/>
    </row>
    <row r="429" spans="3:6" customFormat="1" ht="15" x14ac:dyDescent="0.25">
      <c r="C429" s="245"/>
      <c r="D429" s="245"/>
      <c r="E429" s="246"/>
      <c r="F429" s="247"/>
    </row>
    <row r="430" spans="3:6" customFormat="1" ht="15" x14ac:dyDescent="0.25">
      <c r="C430" s="245"/>
      <c r="D430" s="245"/>
      <c r="E430" s="246"/>
      <c r="F430" s="247"/>
    </row>
    <row r="431" spans="3:6" customFormat="1" ht="15" x14ac:dyDescent="0.25">
      <c r="C431" s="245"/>
      <c r="D431" s="245"/>
      <c r="E431" s="246"/>
      <c r="F431" s="247"/>
    </row>
    <row r="432" spans="3:6" customFormat="1" ht="15" x14ac:dyDescent="0.25">
      <c r="C432" s="245"/>
      <c r="D432" s="245"/>
      <c r="E432" s="246"/>
      <c r="F432" s="247"/>
    </row>
    <row r="433" spans="3:6" customFormat="1" ht="15" x14ac:dyDescent="0.25">
      <c r="C433" s="245"/>
      <c r="D433" s="245"/>
      <c r="E433" s="246"/>
      <c r="F433" s="247"/>
    </row>
    <row r="434" spans="3:6" customFormat="1" ht="15" x14ac:dyDescent="0.25">
      <c r="C434" s="245"/>
      <c r="D434" s="245"/>
      <c r="E434" s="246"/>
      <c r="F434" s="247"/>
    </row>
    <row r="435" spans="3:6" customFormat="1" ht="15" x14ac:dyDescent="0.25">
      <c r="C435" s="245"/>
      <c r="D435" s="245"/>
      <c r="E435" s="246"/>
      <c r="F435" s="247"/>
    </row>
    <row r="436" spans="3:6" customFormat="1" ht="15" x14ac:dyDescent="0.25">
      <c r="C436" s="245"/>
      <c r="D436" s="245"/>
      <c r="E436" s="246"/>
      <c r="F436" s="247"/>
    </row>
    <row r="437" spans="3:6" customFormat="1" ht="15" x14ac:dyDescent="0.25">
      <c r="C437" s="245"/>
      <c r="D437" s="245"/>
      <c r="E437" s="246"/>
      <c r="F437" s="247"/>
    </row>
    <row r="438" spans="3:6" customFormat="1" ht="15" x14ac:dyDescent="0.25">
      <c r="C438" s="245"/>
      <c r="D438" s="245"/>
      <c r="E438" s="246"/>
      <c r="F438" s="247"/>
    </row>
    <row r="439" spans="3:6" customFormat="1" ht="15" x14ac:dyDescent="0.25">
      <c r="C439" s="245"/>
      <c r="D439" s="245"/>
      <c r="E439" s="246"/>
      <c r="F439" s="247"/>
    </row>
    <row r="440" spans="3:6" customFormat="1" ht="15" x14ac:dyDescent="0.25">
      <c r="C440" s="245"/>
      <c r="D440" s="245"/>
      <c r="E440" s="246"/>
      <c r="F440" s="247"/>
    </row>
    <row r="441" spans="3:6" customFormat="1" ht="15" x14ac:dyDescent="0.25">
      <c r="C441" s="245"/>
      <c r="D441" s="245"/>
      <c r="E441" s="246"/>
      <c r="F441" s="247"/>
    </row>
    <row r="442" spans="3:6" customFormat="1" ht="15" x14ac:dyDescent="0.25">
      <c r="C442" s="245"/>
      <c r="D442" s="245"/>
      <c r="E442" s="246"/>
      <c r="F442" s="247"/>
    </row>
    <row r="443" spans="3:6" customFormat="1" ht="15" x14ac:dyDescent="0.25">
      <c r="C443" s="245"/>
      <c r="D443" s="245"/>
      <c r="E443" s="246"/>
      <c r="F443" s="247"/>
    </row>
    <row r="444" spans="3:6" customFormat="1" ht="15" x14ac:dyDescent="0.25">
      <c r="C444" s="245"/>
      <c r="D444" s="245"/>
      <c r="E444" s="246"/>
      <c r="F444" s="247"/>
    </row>
    <row r="445" spans="3:6" customFormat="1" ht="15" x14ac:dyDescent="0.25">
      <c r="C445" s="245"/>
      <c r="D445" s="245"/>
      <c r="E445" s="246"/>
      <c r="F445" s="247"/>
    </row>
    <row r="446" spans="3:6" customFormat="1" ht="15" x14ac:dyDescent="0.25">
      <c r="C446" s="245"/>
      <c r="D446" s="245"/>
      <c r="E446" s="246"/>
      <c r="F446" s="247"/>
    </row>
    <row r="447" spans="3:6" customFormat="1" ht="15" x14ac:dyDescent="0.25">
      <c r="C447" s="245"/>
      <c r="D447" s="245"/>
      <c r="E447" s="246"/>
      <c r="F447" s="247"/>
    </row>
    <row r="448" spans="3:6" customFormat="1" ht="15" x14ac:dyDescent="0.25">
      <c r="C448" s="245"/>
      <c r="D448" s="245"/>
      <c r="E448" s="246"/>
      <c r="F448" s="247"/>
    </row>
    <row r="449" spans="3:6" customFormat="1" ht="15" x14ac:dyDescent="0.25">
      <c r="C449" s="245"/>
      <c r="D449" s="245"/>
      <c r="E449" s="246"/>
      <c r="F449" s="247"/>
    </row>
    <row r="450" spans="3:6" customFormat="1" ht="15" x14ac:dyDescent="0.25">
      <c r="C450" s="245"/>
      <c r="D450" s="245"/>
      <c r="E450" s="246"/>
      <c r="F450" s="247"/>
    </row>
    <row r="451" spans="3:6" customFormat="1" ht="15" x14ac:dyDescent="0.25">
      <c r="C451" s="245"/>
      <c r="D451" s="245"/>
      <c r="E451" s="246"/>
      <c r="F451" s="247"/>
    </row>
    <row r="452" spans="3:6" customFormat="1" ht="15" x14ac:dyDescent="0.25">
      <c r="C452" s="245"/>
      <c r="D452" s="245"/>
      <c r="E452" s="246"/>
      <c r="F452" s="247"/>
    </row>
    <row r="453" spans="3:6" customFormat="1" ht="15" x14ac:dyDescent="0.25">
      <c r="C453" s="245"/>
      <c r="D453" s="245"/>
      <c r="E453" s="246"/>
      <c r="F453" s="247"/>
    </row>
    <row r="454" spans="3:6" customFormat="1" ht="15" x14ac:dyDescent="0.25">
      <c r="C454" s="245"/>
      <c r="D454" s="245"/>
      <c r="E454" s="246"/>
      <c r="F454" s="247"/>
    </row>
    <row r="455" spans="3:6" customFormat="1" ht="15" x14ac:dyDescent="0.25">
      <c r="C455" s="245"/>
      <c r="D455" s="245"/>
      <c r="E455" s="246"/>
      <c r="F455" s="247"/>
    </row>
    <row r="456" spans="3:6" customFormat="1" ht="15" x14ac:dyDescent="0.25">
      <c r="C456" s="245"/>
      <c r="D456" s="245"/>
      <c r="E456" s="246"/>
      <c r="F456" s="247"/>
    </row>
    <row r="457" spans="3:6" customFormat="1" ht="15" x14ac:dyDescent="0.25">
      <c r="C457" s="245"/>
      <c r="D457" s="245"/>
      <c r="E457" s="246"/>
      <c r="F457" s="247"/>
    </row>
    <row r="458" spans="3:6" customFormat="1" ht="15" x14ac:dyDescent="0.25">
      <c r="C458" s="245"/>
      <c r="D458" s="245"/>
      <c r="E458" s="246"/>
      <c r="F458" s="247"/>
    </row>
    <row r="459" spans="3:6" customFormat="1" ht="15" x14ac:dyDescent="0.25">
      <c r="C459" s="245"/>
      <c r="D459" s="245"/>
      <c r="E459" s="246"/>
      <c r="F459" s="247"/>
    </row>
    <row r="460" spans="3:6" customFormat="1" ht="15" x14ac:dyDescent="0.25">
      <c r="C460" s="245"/>
      <c r="D460" s="245"/>
      <c r="E460" s="246"/>
      <c r="F460" s="247"/>
    </row>
    <row r="461" spans="3:6" customFormat="1" ht="15" x14ac:dyDescent="0.25">
      <c r="C461" s="245"/>
      <c r="D461" s="245"/>
      <c r="E461" s="246"/>
      <c r="F461" s="247"/>
    </row>
    <row r="462" spans="3:6" customFormat="1" ht="15" x14ac:dyDescent="0.25">
      <c r="C462" s="245"/>
      <c r="D462" s="245"/>
      <c r="E462" s="246"/>
      <c r="F462" s="247"/>
    </row>
    <row r="463" spans="3:6" customFormat="1" ht="15" x14ac:dyDescent="0.25">
      <c r="C463" s="245"/>
      <c r="D463" s="245"/>
      <c r="E463" s="246"/>
      <c r="F463" s="247"/>
    </row>
    <row r="464" spans="3:6" customFormat="1" ht="15" x14ac:dyDescent="0.25">
      <c r="C464" s="245"/>
      <c r="D464" s="245"/>
      <c r="E464" s="246"/>
      <c r="F464" s="247"/>
    </row>
    <row r="465" spans="3:6" customFormat="1" ht="15" x14ac:dyDescent="0.25">
      <c r="C465" s="245"/>
      <c r="D465" s="245"/>
      <c r="E465" s="246"/>
      <c r="F465" s="247"/>
    </row>
    <row r="466" spans="3:6" customFormat="1" ht="15" x14ac:dyDescent="0.25">
      <c r="C466" s="245"/>
      <c r="D466" s="245"/>
      <c r="E466" s="246"/>
      <c r="F466" s="247"/>
    </row>
    <row r="467" spans="3:6" customFormat="1" ht="15" x14ac:dyDescent="0.25">
      <c r="C467" s="245"/>
      <c r="D467" s="245"/>
      <c r="E467" s="246"/>
      <c r="F467" s="247"/>
    </row>
    <row r="468" spans="3:6" customFormat="1" ht="15" x14ac:dyDescent="0.25">
      <c r="C468" s="245"/>
      <c r="D468" s="245"/>
      <c r="E468" s="246"/>
      <c r="F468" s="247"/>
    </row>
    <row r="469" spans="3:6" customFormat="1" ht="15" x14ac:dyDescent="0.25">
      <c r="C469" s="245"/>
      <c r="D469" s="245"/>
      <c r="E469" s="246"/>
      <c r="F469" s="247"/>
    </row>
    <row r="470" spans="3:6" customFormat="1" ht="15" x14ac:dyDescent="0.25">
      <c r="C470" s="245"/>
      <c r="D470" s="245"/>
      <c r="E470" s="246"/>
      <c r="F470" s="247"/>
    </row>
    <row r="471" spans="3:6" customFormat="1" ht="15" x14ac:dyDescent="0.25">
      <c r="C471" s="245"/>
      <c r="D471" s="245"/>
      <c r="E471" s="246"/>
      <c r="F471" s="247"/>
    </row>
    <row r="472" spans="3:6" customFormat="1" ht="15" x14ac:dyDescent="0.25">
      <c r="C472" s="245"/>
      <c r="D472" s="245"/>
      <c r="E472" s="246"/>
      <c r="F472" s="247"/>
    </row>
    <row r="473" spans="3:6" customFormat="1" ht="15" x14ac:dyDescent="0.25">
      <c r="C473" s="245"/>
      <c r="D473" s="245"/>
      <c r="E473" s="246"/>
      <c r="F473" s="247"/>
    </row>
    <row r="474" spans="3:6" customFormat="1" ht="15" x14ac:dyDescent="0.25">
      <c r="C474" s="245"/>
      <c r="D474" s="245"/>
      <c r="E474" s="246"/>
      <c r="F474" s="247"/>
    </row>
    <row r="475" spans="3:6" customFormat="1" ht="15" x14ac:dyDescent="0.25">
      <c r="C475" s="245"/>
      <c r="D475" s="245"/>
      <c r="E475" s="246"/>
      <c r="F475" s="247"/>
    </row>
    <row r="476" spans="3:6" customFormat="1" ht="15" x14ac:dyDescent="0.25">
      <c r="C476" s="245"/>
      <c r="D476" s="245"/>
      <c r="E476" s="246"/>
      <c r="F476" s="247"/>
    </row>
    <row r="477" spans="3:6" customFormat="1" ht="15" x14ac:dyDescent="0.25">
      <c r="C477" s="245"/>
      <c r="D477" s="245"/>
      <c r="E477" s="246"/>
      <c r="F477" s="247"/>
    </row>
    <row r="478" spans="3:6" customFormat="1" ht="15" x14ac:dyDescent="0.25">
      <c r="C478" s="245"/>
      <c r="D478" s="245"/>
      <c r="E478" s="246"/>
      <c r="F478" s="247"/>
    </row>
    <row r="479" spans="3:6" customFormat="1" ht="15" x14ac:dyDescent="0.25">
      <c r="C479" s="245"/>
      <c r="D479" s="245"/>
      <c r="E479" s="246"/>
      <c r="F479" s="247"/>
    </row>
    <row r="480" spans="3:6" customFormat="1" ht="15" x14ac:dyDescent="0.25">
      <c r="C480" s="245"/>
      <c r="D480" s="245"/>
      <c r="E480" s="246"/>
      <c r="F480" s="247"/>
    </row>
    <row r="481" spans="3:6" customFormat="1" ht="15" x14ac:dyDescent="0.25">
      <c r="C481" s="245"/>
      <c r="D481" s="245"/>
      <c r="E481" s="246"/>
      <c r="F481" s="247"/>
    </row>
    <row r="482" spans="3:6" customFormat="1" ht="15" x14ac:dyDescent="0.25">
      <c r="C482" s="245"/>
      <c r="D482" s="245"/>
      <c r="E482" s="246"/>
      <c r="F482" s="247"/>
    </row>
    <row r="483" spans="3:6" customFormat="1" ht="15" x14ac:dyDescent="0.25">
      <c r="C483" s="245"/>
      <c r="D483" s="245"/>
      <c r="E483" s="246"/>
      <c r="F483" s="247"/>
    </row>
    <row r="484" spans="3:6" customFormat="1" ht="15" x14ac:dyDescent="0.25">
      <c r="C484" s="245"/>
      <c r="D484" s="245"/>
      <c r="E484" s="246"/>
      <c r="F484" s="247"/>
    </row>
    <row r="485" spans="3:6" customFormat="1" ht="15" x14ac:dyDescent="0.25">
      <c r="C485" s="245"/>
      <c r="D485" s="245"/>
      <c r="E485" s="246"/>
      <c r="F485" s="247"/>
    </row>
    <row r="486" spans="3:6" customFormat="1" ht="15" x14ac:dyDescent="0.25">
      <c r="C486" s="245"/>
      <c r="D486" s="245"/>
      <c r="E486" s="246"/>
      <c r="F486" s="247"/>
    </row>
    <row r="487" spans="3:6" customFormat="1" ht="15" x14ac:dyDescent="0.25">
      <c r="C487" s="245"/>
      <c r="D487" s="245"/>
      <c r="E487" s="246"/>
      <c r="F487" s="247"/>
    </row>
    <row r="488" spans="3:6" customFormat="1" ht="15" x14ac:dyDescent="0.25">
      <c r="C488" s="245"/>
      <c r="D488" s="245"/>
      <c r="E488" s="246"/>
      <c r="F488" s="247"/>
    </row>
    <row r="489" spans="3:6" customFormat="1" ht="15" x14ac:dyDescent="0.25">
      <c r="C489" s="245"/>
      <c r="D489" s="245"/>
      <c r="E489" s="246"/>
      <c r="F489" s="247"/>
    </row>
    <row r="490" spans="3:6" customFormat="1" ht="15" x14ac:dyDescent="0.25">
      <c r="C490" s="245"/>
      <c r="D490" s="245"/>
      <c r="E490" s="246"/>
      <c r="F490" s="247"/>
    </row>
    <row r="491" spans="3:6" customFormat="1" ht="15" x14ac:dyDescent="0.25">
      <c r="C491" s="245"/>
      <c r="D491" s="245"/>
      <c r="E491" s="246"/>
      <c r="F491" s="247"/>
    </row>
    <row r="492" spans="3:6" customFormat="1" ht="15" x14ac:dyDescent="0.25">
      <c r="C492" s="245"/>
      <c r="D492" s="245"/>
      <c r="E492" s="246"/>
      <c r="F492" s="247"/>
    </row>
    <row r="493" spans="3:6" customFormat="1" ht="15" x14ac:dyDescent="0.25">
      <c r="C493" s="245"/>
      <c r="D493" s="245"/>
      <c r="E493" s="246"/>
      <c r="F493" s="247"/>
    </row>
    <row r="494" spans="3:6" customFormat="1" ht="15" x14ac:dyDescent="0.25">
      <c r="C494" s="245"/>
      <c r="D494" s="245"/>
      <c r="E494" s="246"/>
      <c r="F494" s="247"/>
    </row>
    <row r="495" spans="3:6" customFormat="1" ht="15" x14ac:dyDescent="0.25">
      <c r="C495" s="245"/>
      <c r="D495" s="245"/>
      <c r="E495" s="246"/>
      <c r="F495" s="247"/>
    </row>
    <row r="496" spans="3:6" customFormat="1" ht="15" x14ac:dyDescent="0.25">
      <c r="C496" s="245"/>
      <c r="D496" s="245"/>
      <c r="E496" s="246"/>
      <c r="F496" s="247"/>
    </row>
    <row r="497" spans="3:6" customFormat="1" ht="15" x14ac:dyDescent="0.25">
      <c r="C497" s="245"/>
      <c r="D497" s="245"/>
      <c r="E497" s="246"/>
      <c r="F497" s="247"/>
    </row>
    <row r="498" spans="3:6" customFormat="1" ht="15" x14ac:dyDescent="0.25">
      <c r="C498" s="245"/>
      <c r="D498" s="245"/>
      <c r="E498" s="246"/>
      <c r="F498" s="247"/>
    </row>
    <row r="499" spans="3:6" customFormat="1" ht="15" x14ac:dyDescent="0.25">
      <c r="C499" s="245"/>
      <c r="D499" s="245"/>
      <c r="E499" s="246"/>
      <c r="F499" s="247"/>
    </row>
    <row r="500" spans="3:6" customFormat="1" ht="15" x14ac:dyDescent="0.25">
      <c r="C500" s="245"/>
      <c r="D500" s="245"/>
      <c r="E500" s="246"/>
      <c r="F500" s="247"/>
    </row>
    <row r="501" spans="3:6" customFormat="1" ht="15" x14ac:dyDescent="0.25">
      <c r="C501" s="245"/>
      <c r="D501" s="245"/>
      <c r="E501" s="246"/>
      <c r="F501" s="247"/>
    </row>
    <row r="502" spans="3:6" customFormat="1" ht="15" x14ac:dyDescent="0.25">
      <c r="C502" s="245"/>
      <c r="D502" s="245"/>
      <c r="E502" s="246"/>
      <c r="F502" s="247"/>
    </row>
    <row r="503" spans="3:6" customFormat="1" ht="15" x14ac:dyDescent="0.25">
      <c r="C503" s="245"/>
      <c r="D503" s="245"/>
      <c r="E503" s="246"/>
      <c r="F503" s="247"/>
    </row>
    <row r="504" spans="3:6" customFormat="1" ht="15" x14ac:dyDescent="0.25">
      <c r="C504" s="245"/>
      <c r="D504" s="245"/>
      <c r="E504" s="246"/>
      <c r="F504" s="247"/>
    </row>
    <row r="505" spans="3:6" customFormat="1" ht="15" x14ac:dyDescent="0.25">
      <c r="C505" s="245"/>
      <c r="D505" s="245"/>
      <c r="E505" s="246"/>
      <c r="F505" s="247"/>
    </row>
    <row r="506" spans="3:6" customFormat="1" ht="15" x14ac:dyDescent="0.25">
      <c r="C506" s="245"/>
      <c r="D506" s="245"/>
      <c r="E506" s="246"/>
      <c r="F506" s="247"/>
    </row>
    <row r="507" spans="3:6" customFormat="1" ht="15" x14ac:dyDescent="0.25">
      <c r="C507" s="245"/>
      <c r="D507" s="245"/>
      <c r="E507" s="246"/>
      <c r="F507" s="247"/>
    </row>
    <row r="508" spans="3:6" customFormat="1" ht="15" x14ac:dyDescent="0.25">
      <c r="C508" s="245"/>
      <c r="D508" s="245"/>
      <c r="E508" s="246"/>
      <c r="F508" s="247"/>
    </row>
    <row r="509" spans="3:6" customFormat="1" ht="15" x14ac:dyDescent="0.25">
      <c r="C509" s="245"/>
      <c r="D509" s="245"/>
      <c r="E509" s="246"/>
      <c r="F509" s="247"/>
    </row>
    <row r="510" spans="3:6" customFormat="1" ht="15" x14ac:dyDescent="0.25">
      <c r="C510" s="245"/>
      <c r="D510" s="245"/>
      <c r="E510" s="246"/>
      <c r="F510" s="247"/>
    </row>
    <row r="511" spans="3:6" customFormat="1" ht="15" x14ac:dyDescent="0.25">
      <c r="C511" s="245"/>
      <c r="D511" s="245"/>
      <c r="E511" s="246"/>
      <c r="F511" s="247"/>
    </row>
    <row r="512" spans="3:6" customFormat="1" ht="15" x14ac:dyDescent="0.25">
      <c r="C512" s="245"/>
      <c r="D512" s="245"/>
      <c r="E512" s="246"/>
      <c r="F512" s="247"/>
    </row>
    <row r="513" spans="3:6" customFormat="1" ht="15" x14ac:dyDescent="0.25">
      <c r="C513" s="245"/>
      <c r="D513" s="245"/>
      <c r="E513" s="246"/>
      <c r="F513" s="247"/>
    </row>
    <row r="514" spans="3:6" customFormat="1" ht="15" x14ac:dyDescent="0.25">
      <c r="C514" s="245"/>
      <c r="D514" s="245"/>
      <c r="E514" s="246"/>
      <c r="F514" s="247"/>
    </row>
    <row r="515" spans="3:6" customFormat="1" ht="15" x14ac:dyDescent="0.25">
      <c r="C515" s="245"/>
      <c r="D515" s="245"/>
      <c r="E515" s="246"/>
      <c r="F515" s="247"/>
    </row>
    <row r="516" spans="3:6" customFormat="1" ht="15" x14ac:dyDescent="0.25">
      <c r="C516" s="245"/>
      <c r="D516" s="245"/>
      <c r="E516" s="246"/>
      <c r="F516" s="247"/>
    </row>
    <row r="517" spans="3:6" customFormat="1" ht="15" x14ac:dyDescent="0.25">
      <c r="C517" s="245"/>
      <c r="D517" s="245"/>
      <c r="E517" s="246"/>
      <c r="F517" s="247"/>
    </row>
    <row r="518" spans="3:6" customFormat="1" ht="15" x14ac:dyDescent="0.25">
      <c r="C518" s="245"/>
      <c r="D518" s="245"/>
      <c r="E518" s="246"/>
      <c r="F518" s="247"/>
    </row>
    <row r="519" spans="3:6" customFormat="1" ht="15" x14ac:dyDescent="0.25">
      <c r="C519" s="245"/>
      <c r="D519" s="245"/>
      <c r="E519" s="246"/>
      <c r="F519" s="247"/>
    </row>
    <row r="520" spans="3:6" customFormat="1" ht="15" x14ac:dyDescent="0.25">
      <c r="C520" s="245"/>
      <c r="D520" s="245"/>
      <c r="E520" s="246"/>
      <c r="F520" s="247"/>
    </row>
    <row r="521" spans="3:6" customFormat="1" ht="15" x14ac:dyDescent="0.25">
      <c r="C521" s="245"/>
      <c r="D521" s="245"/>
      <c r="E521" s="246"/>
      <c r="F521" s="247"/>
    </row>
    <row r="522" spans="3:6" customFormat="1" ht="15" x14ac:dyDescent="0.25">
      <c r="C522" s="245"/>
      <c r="D522" s="245"/>
      <c r="E522" s="246"/>
      <c r="F522" s="247"/>
    </row>
    <row r="523" spans="3:6" customFormat="1" ht="15" x14ac:dyDescent="0.25">
      <c r="C523" s="245"/>
      <c r="D523" s="245"/>
      <c r="E523" s="246"/>
      <c r="F523" s="247"/>
    </row>
    <row r="524" spans="3:6" customFormat="1" ht="15" x14ac:dyDescent="0.25">
      <c r="C524" s="245"/>
      <c r="D524" s="245"/>
      <c r="E524" s="246"/>
      <c r="F524" s="247"/>
    </row>
    <row r="525" spans="3:6" customFormat="1" ht="15" x14ac:dyDescent="0.25">
      <c r="C525" s="245"/>
      <c r="D525" s="245"/>
      <c r="E525" s="246"/>
      <c r="F525" s="247"/>
    </row>
    <row r="526" spans="3:6" customFormat="1" ht="15" x14ac:dyDescent="0.25">
      <c r="C526" s="245"/>
      <c r="D526" s="245"/>
      <c r="E526" s="246"/>
      <c r="F526" s="247"/>
    </row>
    <row r="527" spans="3:6" customFormat="1" ht="15" x14ac:dyDescent="0.25">
      <c r="C527" s="245"/>
      <c r="D527" s="245"/>
      <c r="E527" s="246"/>
      <c r="F527" s="247"/>
    </row>
    <row r="528" spans="3:6" customFormat="1" ht="15" x14ac:dyDescent="0.25">
      <c r="C528" s="245"/>
      <c r="D528" s="245"/>
      <c r="E528" s="246"/>
      <c r="F528" s="247"/>
    </row>
    <row r="529" spans="3:6" customFormat="1" ht="15" x14ac:dyDescent="0.25">
      <c r="C529" s="245"/>
      <c r="D529" s="245"/>
      <c r="E529" s="246"/>
      <c r="F529" s="247"/>
    </row>
    <row r="530" spans="3:6" customFormat="1" ht="15" x14ac:dyDescent="0.25">
      <c r="C530" s="245"/>
      <c r="D530" s="245"/>
      <c r="E530" s="246"/>
      <c r="F530" s="247"/>
    </row>
    <row r="531" spans="3:6" customFormat="1" ht="15" x14ac:dyDescent="0.25">
      <c r="C531" s="245"/>
      <c r="D531" s="245"/>
      <c r="E531" s="246"/>
      <c r="F531" s="247"/>
    </row>
    <row r="532" spans="3:6" customFormat="1" ht="15" x14ac:dyDescent="0.25">
      <c r="C532" s="245"/>
      <c r="D532" s="245"/>
      <c r="E532" s="246"/>
      <c r="F532" s="247"/>
    </row>
    <row r="533" spans="3:6" customFormat="1" ht="15" x14ac:dyDescent="0.25">
      <c r="C533" s="245"/>
      <c r="D533" s="245"/>
      <c r="E533" s="246"/>
      <c r="F533" s="247"/>
    </row>
    <row r="534" spans="3:6" customFormat="1" ht="15" x14ac:dyDescent="0.25">
      <c r="C534" s="245"/>
      <c r="D534" s="245"/>
      <c r="E534" s="246"/>
      <c r="F534" s="247"/>
    </row>
    <row r="535" spans="3:6" customFormat="1" ht="15" x14ac:dyDescent="0.25">
      <c r="C535" s="245"/>
      <c r="D535" s="245"/>
      <c r="E535" s="246"/>
      <c r="F535" s="247"/>
    </row>
    <row r="536" spans="3:6" customFormat="1" ht="15" x14ac:dyDescent="0.25">
      <c r="C536" s="245"/>
      <c r="D536" s="245"/>
      <c r="E536" s="246"/>
      <c r="F536" s="247"/>
    </row>
    <row r="537" spans="3:6" customFormat="1" ht="15" x14ac:dyDescent="0.25">
      <c r="C537" s="245"/>
      <c r="D537" s="245"/>
      <c r="E537" s="246"/>
      <c r="F537" s="247"/>
    </row>
    <row r="538" spans="3:6" customFormat="1" ht="15" x14ac:dyDescent="0.25">
      <c r="C538" s="245"/>
      <c r="D538" s="245"/>
      <c r="E538" s="246"/>
      <c r="F538" s="247"/>
    </row>
    <row r="539" spans="3:6" customFormat="1" ht="15" x14ac:dyDescent="0.25">
      <c r="C539" s="245"/>
      <c r="D539" s="245"/>
      <c r="E539" s="246"/>
      <c r="F539" s="247"/>
    </row>
    <row r="540" spans="3:6" customFormat="1" ht="15" x14ac:dyDescent="0.25">
      <c r="C540" s="245"/>
      <c r="D540" s="245"/>
      <c r="E540" s="246"/>
      <c r="F540" s="247"/>
    </row>
    <row r="541" spans="3:6" customFormat="1" ht="15" x14ac:dyDescent="0.25">
      <c r="C541" s="245"/>
      <c r="D541" s="245"/>
      <c r="E541" s="246"/>
      <c r="F541" s="247"/>
    </row>
    <row r="542" spans="3:6" customFormat="1" ht="15" x14ac:dyDescent="0.25">
      <c r="C542" s="245"/>
      <c r="D542" s="245"/>
      <c r="E542" s="246"/>
      <c r="F542" s="247"/>
    </row>
    <row r="543" spans="3:6" customFormat="1" ht="15" x14ac:dyDescent="0.25">
      <c r="C543" s="245"/>
      <c r="D543" s="245"/>
      <c r="E543" s="246"/>
      <c r="F543" s="247"/>
    </row>
    <row r="544" spans="3:6" customFormat="1" ht="15" x14ac:dyDescent="0.25">
      <c r="C544" s="245"/>
      <c r="D544" s="245"/>
      <c r="E544" s="246"/>
      <c r="F544" s="247"/>
    </row>
    <row r="545" spans="3:6" customFormat="1" ht="15" x14ac:dyDescent="0.25">
      <c r="C545" s="245"/>
      <c r="D545" s="245"/>
      <c r="E545" s="246"/>
      <c r="F545" s="247"/>
    </row>
    <row r="546" spans="3:6" customFormat="1" ht="15" x14ac:dyDescent="0.25">
      <c r="C546" s="245"/>
      <c r="D546" s="245"/>
      <c r="E546" s="246"/>
      <c r="F546" s="247"/>
    </row>
    <row r="547" spans="3:6" customFormat="1" ht="15" x14ac:dyDescent="0.25">
      <c r="C547" s="245"/>
      <c r="D547" s="245"/>
      <c r="E547" s="246"/>
      <c r="F547" s="247"/>
    </row>
    <row r="548" spans="3:6" customFormat="1" ht="15" x14ac:dyDescent="0.25">
      <c r="C548" s="245"/>
      <c r="D548" s="245"/>
      <c r="E548" s="246"/>
      <c r="F548" s="247"/>
    </row>
    <row r="549" spans="3:6" customFormat="1" ht="15" x14ac:dyDescent="0.25">
      <c r="C549" s="245"/>
      <c r="D549" s="245"/>
      <c r="E549" s="246"/>
      <c r="F549" s="247"/>
    </row>
    <row r="550" spans="3:6" customFormat="1" ht="15" x14ac:dyDescent="0.25">
      <c r="C550" s="245"/>
      <c r="D550" s="245"/>
      <c r="E550" s="246"/>
      <c r="F550" s="247"/>
    </row>
    <row r="551" spans="3:6" customFormat="1" ht="15" x14ac:dyDescent="0.25">
      <c r="C551" s="245"/>
      <c r="D551" s="245"/>
      <c r="E551" s="246"/>
      <c r="F551" s="247"/>
    </row>
    <row r="552" spans="3:6" customFormat="1" ht="15" x14ac:dyDescent="0.25">
      <c r="C552" s="245"/>
      <c r="D552" s="245"/>
      <c r="E552" s="246"/>
      <c r="F552" s="247"/>
    </row>
    <row r="553" spans="3:6" customFormat="1" ht="15" x14ac:dyDescent="0.25">
      <c r="C553" s="245"/>
      <c r="D553" s="245"/>
      <c r="E553" s="246"/>
      <c r="F553" s="247"/>
    </row>
    <row r="554" spans="3:6" customFormat="1" ht="15" x14ac:dyDescent="0.25">
      <c r="C554" s="245"/>
      <c r="D554" s="245"/>
      <c r="E554" s="246"/>
      <c r="F554" s="247"/>
    </row>
    <row r="555" spans="3:6" customFormat="1" ht="15" x14ac:dyDescent="0.25">
      <c r="C555" s="245"/>
      <c r="D555" s="245"/>
      <c r="E555" s="246"/>
      <c r="F555" s="247"/>
    </row>
    <row r="556" spans="3:6" customFormat="1" ht="15" x14ac:dyDescent="0.25">
      <c r="C556" s="245"/>
      <c r="D556" s="245"/>
      <c r="E556" s="246"/>
      <c r="F556" s="247"/>
    </row>
    <row r="557" spans="3:6" customFormat="1" ht="15" x14ac:dyDescent="0.25">
      <c r="C557" s="245"/>
      <c r="D557" s="245"/>
      <c r="E557" s="246"/>
      <c r="F557" s="247"/>
    </row>
    <row r="558" spans="3:6" customFormat="1" ht="15" x14ac:dyDescent="0.25">
      <c r="C558" s="245"/>
      <c r="D558" s="245"/>
      <c r="E558" s="246"/>
      <c r="F558" s="247"/>
    </row>
    <row r="559" spans="3:6" customFormat="1" ht="15" x14ac:dyDescent="0.25">
      <c r="C559" s="245"/>
      <c r="D559" s="245"/>
      <c r="E559" s="246"/>
      <c r="F559" s="247"/>
    </row>
    <row r="560" spans="3:6" customFormat="1" ht="15" x14ac:dyDescent="0.25">
      <c r="C560" s="245"/>
      <c r="D560" s="245"/>
      <c r="E560" s="246"/>
      <c r="F560" s="247"/>
    </row>
    <row r="561" spans="3:6" customFormat="1" ht="15" x14ac:dyDescent="0.25">
      <c r="C561" s="245"/>
      <c r="D561" s="245"/>
      <c r="E561" s="246"/>
      <c r="F561" s="247"/>
    </row>
    <row r="562" spans="3:6" customFormat="1" ht="15" x14ac:dyDescent="0.25">
      <c r="C562" s="245"/>
      <c r="D562" s="245"/>
      <c r="E562" s="246"/>
      <c r="F562" s="247"/>
    </row>
    <row r="563" spans="3:6" customFormat="1" ht="15" x14ac:dyDescent="0.25">
      <c r="C563" s="245"/>
      <c r="D563" s="245"/>
      <c r="E563" s="246"/>
      <c r="F563" s="247"/>
    </row>
    <row r="564" spans="3:6" customFormat="1" ht="15" x14ac:dyDescent="0.25">
      <c r="C564" s="245"/>
      <c r="D564" s="245"/>
      <c r="E564" s="246"/>
      <c r="F564" s="247"/>
    </row>
    <row r="565" spans="3:6" customFormat="1" ht="15" x14ac:dyDescent="0.25">
      <c r="C565" s="245"/>
      <c r="D565" s="245"/>
      <c r="E565" s="246"/>
      <c r="F565" s="247"/>
    </row>
    <row r="566" spans="3:6" customFormat="1" ht="15" x14ac:dyDescent="0.25">
      <c r="C566" s="245"/>
      <c r="D566" s="245"/>
      <c r="E566" s="246"/>
      <c r="F566" s="247"/>
    </row>
    <row r="567" spans="3:6" customFormat="1" ht="15" x14ac:dyDescent="0.25">
      <c r="C567" s="245"/>
      <c r="D567" s="245"/>
      <c r="E567" s="246"/>
      <c r="F567" s="247"/>
    </row>
    <row r="568" spans="3:6" customFormat="1" ht="15" x14ac:dyDescent="0.25">
      <c r="C568" s="245"/>
      <c r="D568" s="245"/>
      <c r="E568" s="246"/>
      <c r="F568" s="247"/>
    </row>
    <row r="569" spans="3:6" customFormat="1" ht="15" x14ac:dyDescent="0.25">
      <c r="C569" s="245"/>
      <c r="D569" s="245"/>
      <c r="E569" s="246"/>
      <c r="F569" s="247"/>
    </row>
    <row r="570" spans="3:6" customFormat="1" ht="15" x14ac:dyDescent="0.25">
      <c r="C570" s="245"/>
      <c r="D570" s="245"/>
      <c r="E570" s="246"/>
      <c r="F570" s="247"/>
    </row>
    <row r="571" spans="3:6" customFormat="1" ht="15" x14ac:dyDescent="0.25">
      <c r="C571" s="245"/>
      <c r="D571" s="245"/>
      <c r="E571" s="246"/>
      <c r="F571" s="247"/>
    </row>
    <row r="572" spans="3:6" customFormat="1" ht="15" x14ac:dyDescent="0.25">
      <c r="C572" s="245"/>
      <c r="D572" s="245"/>
      <c r="E572" s="246"/>
      <c r="F572" s="247"/>
    </row>
    <row r="573" spans="3:6" customFormat="1" ht="15" x14ac:dyDescent="0.25">
      <c r="C573" s="245"/>
      <c r="D573" s="245"/>
      <c r="E573" s="246"/>
      <c r="F573" s="247"/>
    </row>
    <row r="574" spans="3:6" customFormat="1" ht="15" x14ac:dyDescent="0.25">
      <c r="C574" s="245"/>
      <c r="D574" s="245"/>
      <c r="E574" s="246"/>
      <c r="F574" s="247"/>
    </row>
    <row r="575" spans="3:6" customFormat="1" ht="15" x14ac:dyDescent="0.25">
      <c r="C575" s="245"/>
      <c r="D575" s="245"/>
      <c r="E575" s="246"/>
      <c r="F575" s="247"/>
    </row>
    <row r="576" spans="3:6" customFormat="1" ht="15" x14ac:dyDescent="0.25">
      <c r="C576" s="245"/>
      <c r="D576" s="245"/>
      <c r="E576" s="246"/>
      <c r="F576" s="247"/>
    </row>
    <row r="577" spans="3:6" customFormat="1" ht="15" x14ac:dyDescent="0.25">
      <c r="C577" s="245"/>
      <c r="D577" s="245"/>
      <c r="E577" s="246"/>
      <c r="F577" s="247"/>
    </row>
    <row r="578" spans="3:6" customFormat="1" ht="15" x14ac:dyDescent="0.25">
      <c r="C578" s="245"/>
      <c r="D578" s="245"/>
      <c r="E578" s="246"/>
      <c r="F578" s="247"/>
    </row>
    <row r="579" spans="3:6" customFormat="1" ht="15" x14ac:dyDescent="0.25">
      <c r="C579" s="245"/>
      <c r="D579" s="245"/>
      <c r="E579" s="246"/>
      <c r="F579" s="247"/>
    </row>
    <row r="580" spans="3:6" customFormat="1" ht="15" x14ac:dyDescent="0.25">
      <c r="C580" s="245"/>
      <c r="D580" s="245"/>
      <c r="E580" s="246"/>
      <c r="F580" s="247"/>
    </row>
    <row r="581" spans="3:6" customFormat="1" ht="15" x14ac:dyDescent="0.25">
      <c r="C581" s="245"/>
      <c r="D581" s="245"/>
      <c r="E581" s="246"/>
      <c r="F581" s="247"/>
    </row>
    <row r="582" spans="3:6" customFormat="1" ht="15" x14ac:dyDescent="0.25">
      <c r="C582" s="245"/>
      <c r="D582" s="245"/>
      <c r="E582" s="246"/>
      <c r="F582" s="247"/>
    </row>
    <row r="583" spans="3:6" customFormat="1" ht="15" x14ac:dyDescent="0.25">
      <c r="C583" s="245"/>
      <c r="D583" s="245"/>
      <c r="E583" s="246"/>
      <c r="F583" s="247"/>
    </row>
    <row r="584" spans="3:6" customFormat="1" ht="15" x14ac:dyDescent="0.25">
      <c r="C584" s="245"/>
      <c r="D584" s="245"/>
      <c r="E584" s="246"/>
      <c r="F584" s="247"/>
    </row>
    <row r="585" spans="3:6" customFormat="1" ht="15" x14ac:dyDescent="0.25">
      <c r="C585" s="245"/>
      <c r="D585" s="245"/>
      <c r="E585" s="246"/>
      <c r="F585" s="247"/>
    </row>
    <row r="586" spans="3:6" customFormat="1" ht="15" x14ac:dyDescent="0.25">
      <c r="C586" s="245"/>
      <c r="D586" s="245"/>
      <c r="E586" s="246"/>
      <c r="F586" s="247"/>
    </row>
    <row r="587" spans="3:6" customFormat="1" ht="15" x14ac:dyDescent="0.25">
      <c r="C587" s="245"/>
      <c r="D587" s="245"/>
      <c r="E587" s="246"/>
      <c r="F587" s="247"/>
    </row>
    <row r="588" spans="3:6" customFormat="1" ht="15" x14ac:dyDescent="0.25">
      <c r="C588" s="245"/>
      <c r="D588" s="245"/>
      <c r="E588" s="246"/>
      <c r="F588" s="247"/>
    </row>
    <row r="589" spans="3:6" customFormat="1" ht="15" x14ac:dyDescent="0.25">
      <c r="C589" s="245"/>
      <c r="D589" s="245"/>
      <c r="E589" s="246"/>
      <c r="F589" s="247"/>
    </row>
    <row r="590" spans="3:6" customFormat="1" ht="15" x14ac:dyDescent="0.25">
      <c r="C590" s="245"/>
      <c r="D590" s="245"/>
      <c r="E590" s="246"/>
      <c r="F590" s="247"/>
    </row>
    <row r="591" spans="3:6" customFormat="1" ht="15" x14ac:dyDescent="0.25">
      <c r="C591" s="245"/>
      <c r="D591" s="245"/>
      <c r="E591" s="246"/>
      <c r="F591" s="247"/>
    </row>
    <row r="592" spans="3:6" customFormat="1" ht="15" x14ac:dyDescent="0.25">
      <c r="C592" s="245"/>
      <c r="D592" s="245"/>
      <c r="E592" s="246"/>
      <c r="F592" s="247"/>
    </row>
    <row r="593" spans="3:6" customFormat="1" ht="15" x14ac:dyDescent="0.25">
      <c r="C593" s="245"/>
      <c r="D593" s="245"/>
      <c r="E593" s="246"/>
      <c r="F593" s="247"/>
    </row>
    <row r="594" spans="3:6" customFormat="1" ht="15" x14ac:dyDescent="0.25">
      <c r="C594" s="245"/>
      <c r="D594" s="245"/>
      <c r="E594" s="246"/>
      <c r="F594" s="247"/>
    </row>
    <row r="595" spans="3:6" customFormat="1" ht="15" x14ac:dyDescent="0.25">
      <c r="C595" s="245"/>
      <c r="D595" s="245"/>
      <c r="E595" s="246"/>
      <c r="F595" s="247"/>
    </row>
    <row r="596" spans="3:6" customFormat="1" ht="15" x14ac:dyDescent="0.25">
      <c r="C596" s="245"/>
      <c r="D596" s="245"/>
      <c r="E596" s="246"/>
      <c r="F596" s="247"/>
    </row>
    <row r="597" spans="3:6" customFormat="1" ht="15" x14ac:dyDescent="0.25">
      <c r="C597" s="245"/>
      <c r="D597" s="245"/>
      <c r="E597" s="246"/>
      <c r="F597" s="247"/>
    </row>
    <row r="598" spans="3:6" customFormat="1" ht="15" x14ac:dyDescent="0.25">
      <c r="C598" s="245"/>
      <c r="D598" s="245"/>
      <c r="E598" s="246"/>
      <c r="F598" s="247"/>
    </row>
    <row r="599" spans="3:6" customFormat="1" ht="15" x14ac:dyDescent="0.25">
      <c r="C599" s="245"/>
      <c r="D599" s="245"/>
      <c r="E599" s="246"/>
      <c r="F599" s="247"/>
    </row>
    <row r="600" spans="3:6" customFormat="1" ht="15" x14ac:dyDescent="0.25">
      <c r="C600" s="245"/>
      <c r="D600" s="245"/>
      <c r="E600" s="246"/>
      <c r="F600" s="247"/>
    </row>
    <row r="601" spans="3:6" customFormat="1" ht="15" x14ac:dyDescent="0.25">
      <c r="C601" s="245"/>
      <c r="D601" s="245"/>
      <c r="E601" s="246"/>
      <c r="F601" s="247"/>
    </row>
    <row r="602" spans="3:6" customFormat="1" ht="15" x14ac:dyDescent="0.25">
      <c r="C602" s="245"/>
      <c r="D602" s="245"/>
      <c r="E602" s="246"/>
      <c r="F602" s="247"/>
    </row>
    <row r="603" spans="3:6" customFormat="1" ht="15" x14ac:dyDescent="0.25">
      <c r="C603" s="245"/>
      <c r="D603" s="245"/>
      <c r="E603" s="246"/>
      <c r="F603" s="247"/>
    </row>
    <row r="604" spans="3:6" customFormat="1" ht="15" x14ac:dyDescent="0.25">
      <c r="C604" s="245"/>
      <c r="D604" s="245"/>
      <c r="E604" s="246"/>
      <c r="F604" s="247"/>
    </row>
    <row r="605" spans="3:6" customFormat="1" ht="15" x14ac:dyDescent="0.25">
      <c r="C605" s="245"/>
      <c r="D605" s="245"/>
      <c r="E605" s="246"/>
      <c r="F605" s="247"/>
    </row>
    <row r="606" spans="3:6" customFormat="1" ht="15" x14ac:dyDescent="0.25">
      <c r="C606" s="245"/>
      <c r="D606" s="245"/>
      <c r="E606" s="246"/>
      <c r="F606" s="247"/>
    </row>
    <row r="607" spans="3:6" customFormat="1" ht="15" x14ac:dyDescent="0.25">
      <c r="C607" s="245"/>
      <c r="D607" s="245"/>
      <c r="E607" s="246"/>
      <c r="F607" s="247"/>
    </row>
    <row r="608" spans="3:6" customFormat="1" ht="15" x14ac:dyDescent="0.25">
      <c r="C608" s="245"/>
      <c r="D608" s="245"/>
      <c r="E608" s="246"/>
      <c r="F608" s="247"/>
    </row>
    <row r="609" spans="3:6" customFormat="1" ht="15" x14ac:dyDescent="0.25">
      <c r="C609" s="245"/>
      <c r="D609" s="245"/>
      <c r="E609" s="246"/>
      <c r="F609" s="247"/>
    </row>
    <row r="610" spans="3:6" customFormat="1" ht="15" x14ac:dyDescent="0.25">
      <c r="C610" s="245"/>
      <c r="D610" s="245"/>
      <c r="E610" s="246"/>
      <c r="F610" s="247"/>
    </row>
    <row r="611" spans="3:6" customFormat="1" ht="15" x14ac:dyDescent="0.25">
      <c r="C611" s="245"/>
      <c r="D611" s="245"/>
      <c r="E611" s="246"/>
      <c r="F611" s="247"/>
    </row>
    <row r="612" spans="3:6" customFormat="1" ht="15" x14ac:dyDescent="0.25">
      <c r="C612" s="245"/>
      <c r="D612" s="245"/>
      <c r="E612" s="246"/>
      <c r="F612" s="247"/>
    </row>
    <row r="613" spans="3:6" customFormat="1" ht="15" x14ac:dyDescent="0.25">
      <c r="C613" s="245"/>
      <c r="D613" s="245"/>
      <c r="E613" s="246"/>
      <c r="F613" s="247"/>
    </row>
    <row r="614" spans="3:6" customFormat="1" ht="15" x14ac:dyDescent="0.25">
      <c r="C614" s="245"/>
      <c r="D614" s="245"/>
      <c r="E614" s="246"/>
      <c r="F614" s="247"/>
    </row>
    <row r="615" spans="3:6" customFormat="1" ht="15" x14ac:dyDescent="0.25">
      <c r="C615" s="245"/>
      <c r="D615" s="245"/>
      <c r="E615" s="246"/>
      <c r="F615" s="247"/>
    </row>
    <row r="616" spans="3:6" customFormat="1" ht="15" x14ac:dyDescent="0.25">
      <c r="C616" s="245"/>
      <c r="D616" s="245"/>
      <c r="E616" s="246"/>
      <c r="F616" s="247"/>
    </row>
    <row r="617" spans="3:6" customFormat="1" ht="15" x14ac:dyDescent="0.25">
      <c r="C617" s="245"/>
      <c r="D617" s="245"/>
      <c r="E617" s="246"/>
      <c r="F617" s="247"/>
    </row>
    <row r="618" spans="3:6" customFormat="1" ht="15" x14ac:dyDescent="0.25">
      <c r="C618" s="245"/>
      <c r="D618" s="245"/>
      <c r="E618" s="246"/>
      <c r="F618" s="247"/>
    </row>
    <row r="619" spans="3:6" customFormat="1" ht="15" x14ac:dyDescent="0.25">
      <c r="C619" s="245"/>
      <c r="D619" s="245"/>
      <c r="E619" s="246"/>
      <c r="F619" s="247"/>
    </row>
    <row r="620" spans="3:6" customFormat="1" ht="15" x14ac:dyDescent="0.25">
      <c r="C620" s="245"/>
      <c r="D620" s="245"/>
      <c r="E620" s="246"/>
      <c r="F620" s="247"/>
    </row>
    <row r="621" spans="3:6" customFormat="1" ht="15" x14ac:dyDescent="0.25">
      <c r="C621" s="245"/>
      <c r="D621" s="245"/>
      <c r="E621" s="246"/>
      <c r="F621" s="247"/>
    </row>
    <row r="622" spans="3:6" customFormat="1" ht="15" x14ac:dyDescent="0.25">
      <c r="C622" s="245"/>
      <c r="D622" s="245"/>
      <c r="E622" s="246"/>
      <c r="F622" s="247"/>
    </row>
    <row r="623" spans="3:6" customFormat="1" ht="15" x14ac:dyDescent="0.25">
      <c r="C623" s="245"/>
      <c r="D623" s="245"/>
      <c r="E623" s="246"/>
      <c r="F623" s="247"/>
    </row>
    <row r="624" spans="3:6" customFormat="1" ht="15" x14ac:dyDescent="0.25">
      <c r="C624" s="245"/>
      <c r="D624" s="245"/>
      <c r="E624" s="246"/>
      <c r="F624" s="247"/>
    </row>
    <row r="625" spans="3:6" customFormat="1" ht="15" x14ac:dyDescent="0.25">
      <c r="C625" s="245"/>
      <c r="D625" s="245"/>
      <c r="E625" s="246"/>
      <c r="F625" s="247"/>
    </row>
    <row r="626" spans="3:6" customFormat="1" ht="15" x14ac:dyDescent="0.25">
      <c r="C626" s="245"/>
      <c r="D626" s="245"/>
      <c r="E626" s="246"/>
      <c r="F626" s="247"/>
    </row>
    <row r="627" spans="3:6" customFormat="1" ht="15" x14ac:dyDescent="0.25">
      <c r="C627" s="245"/>
      <c r="D627" s="245"/>
      <c r="E627" s="246"/>
      <c r="F627" s="247"/>
    </row>
    <row r="628" spans="3:6" customFormat="1" ht="15" x14ac:dyDescent="0.25">
      <c r="C628" s="245"/>
      <c r="D628" s="245"/>
      <c r="E628" s="246"/>
      <c r="F628" s="247"/>
    </row>
    <row r="629" spans="3:6" customFormat="1" ht="15" x14ac:dyDescent="0.25">
      <c r="C629" s="245"/>
      <c r="D629" s="245"/>
      <c r="E629" s="246"/>
      <c r="F629" s="247"/>
    </row>
    <row r="630" spans="3:6" customFormat="1" ht="15" x14ac:dyDescent="0.25">
      <c r="C630" s="245"/>
      <c r="D630" s="245"/>
      <c r="E630" s="246"/>
      <c r="F630" s="247"/>
    </row>
    <row r="631" spans="3:6" customFormat="1" ht="15" x14ac:dyDescent="0.25">
      <c r="C631" s="245"/>
      <c r="D631" s="245"/>
      <c r="E631" s="246"/>
      <c r="F631" s="247"/>
    </row>
    <row r="632" spans="3:6" customFormat="1" ht="15" x14ac:dyDescent="0.25">
      <c r="C632" s="245"/>
      <c r="D632" s="245"/>
      <c r="E632" s="246"/>
      <c r="F632" s="247"/>
    </row>
    <row r="633" spans="3:6" customFormat="1" ht="15" x14ac:dyDescent="0.25">
      <c r="C633" s="245"/>
      <c r="D633" s="245"/>
      <c r="E633" s="246"/>
      <c r="F633" s="247"/>
    </row>
    <row r="634" spans="3:6" customFormat="1" ht="15" x14ac:dyDescent="0.25">
      <c r="C634" s="245"/>
      <c r="D634" s="245"/>
      <c r="E634" s="246"/>
      <c r="F634" s="247"/>
    </row>
    <row r="635" spans="3:6" customFormat="1" ht="15" x14ac:dyDescent="0.25">
      <c r="C635" s="245"/>
      <c r="D635" s="245"/>
      <c r="E635" s="246"/>
      <c r="F635" s="247"/>
    </row>
    <row r="636" spans="3:6" customFormat="1" ht="15" x14ac:dyDescent="0.25">
      <c r="C636" s="245"/>
      <c r="D636" s="245"/>
      <c r="E636" s="246"/>
      <c r="F636" s="247"/>
    </row>
    <row r="637" spans="3:6" customFormat="1" ht="15" x14ac:dyDescent="0.25">
      <c r="C637" s="245"/>
      <c r="D637" s="245"/>
      <c r="E637" s="246"/>
      <c r="F637" s="247"/>
    </row>
    <row r="638" spans="3:6" customFormat="1" ht="15" x14ac:dyDescent="0.25">
      <c r="C638" s="245"/>
      <c r="D638" s="245"/>
      <c r="E638" s="246"/>
      <c r="F638" s="247"/>
    </row>
    <row r="639" spans="3:6" customFormat="1" ht="15" x14ac:dyDescent="0.25">
      <c r="C639" s="245"/>
      <c r="D639" s="245"/>
      <c r="E639" s="246"/>
      <c r="F639" s="247"/>
    </row>
    <row r="640" spans="3:6" customFormat="1" ht="15" x14ac:dyDescent="0.25">
      <c r="C640" s="245"/>
      <c r="D640" s="245"/>
      <c r="E640" s="246"/>
      <c r="F640" s="247"/>
    </row>
    <row r="641" spans="3:6" customFormat="1" ht="15" x14ac:dyDescent="0.25">
      <c r="C641" s="245"/>
      <c r="D641" s="245"/>
      <c r="E641" s="246"/>
      <c r="F641" s="247"/>
    </row>
    <row r="642" spans="3:6" customFormat="1" ht="15" x14ac:dyDescent="0.25">
      <c r="C642" s="245"/>
      <c r="D642" s="245"/>
      <c r="E642" s="246"/>
      <c r="F642" s="247"/>
    </row>
    <row r="643" spans="3:6" customFormat="1" ht="15" x14ac:dyDescent="0.25">
      <c r="C643" s="245"/>
      <c r="D643" s="245"/>
      <c r="E643" s="246"/>
      <c r="F643" s="247"/>
    </row>
    <row r="644" spans="3:6" customFormat="1" ht="15" x14ac:dyDescent="0.25">
      <c r="C644" s="245"/>
      <c r="D644" s="245"/>
      <c r="E644" s="246"/>
      <c r="F644" s="247"/>
    </row>
    <row r="645" spans="3:6" customFormat="1" ht="15" x14ac:dyDescent="0.25">
      <c r="C645" s="245"/>
      <c r="D645" s="245"/>
      <c r="E645" s="246"/>
      <c r="F645" s="247"/>
    </row>
    <row r="646" spans="3:6" customFormat="1" ht="15" x14ac:dyDescent="0.25">
      <c r="C646" s="245"/>
      <c r="D646" s="245"/>
      <c r="E646" s="246"/>
      <c r="F646" s="247"/>
    </row>
    <row r="647" spans="3:6" customFormat="1" ht="15" x14ac:dyDescent="0.25">
      <c r="C647" s="245"/>
      <c r="D647" s="245"/>
      <c r="E647" s="246"/>
      <c r="F647" s="247"/>
    </row>
    <row r="648" spans="3:6" customFormat="1" ht="15" x14ac:dyDescent="0.25">
      <c r="C648" s="245"/>
      <c r="D648" s="245"/>
      <c r="E648" s="246"/>
      <c r="F648" s="247"/>
    </row>
    <row r="649" spans="3:6" customFormat="1" ht="15" x14ac:dyDescent="0.25">
      <c r="C649" s="245"/>
      <c r="D649" s="245"/>
      <c r="E649" s="246"/>
      <c r="F649" s="247"/>
    </row>
    <row r="650" spans="3:6" customFormat="1" ht="15" x14ac:dyDescent="0.25">
      <c r="C650" s="245"/>
      <c r="D650" s="245"/>
      <c r="E650" s="246"/>
      <c r="F650" s="247"/>
    </row>
    <row r="651" spans="3:6" customFormat="1" ht="15" x14ac:dyDescent="0.25">
      <c r="C651" s="245"/>
      <c r="D651" s="245"/>
      <c r="E651" s="246"/>
      <c r="F651" s="247"/>
    </row>
    <row r="652" spans="3:6" customFormat="1" ht="15" x14ac:dyDescent="0.25">
      <c r="C652" s="245"/>
      <c r="D652" s="245"/>
      <c r="E652" s="246"/>
      <c r="F652" s="247"/>
    </row>
    <row r="653" spans="3:6" customFormat="1" ht="15" x14ac:dyDescent="0.25">
      <c r="C653" s="245"/>
      <c r="D653" s="245"/>
      <c r="E653" s="246"/>
      <c r="F653" s="247"/>
    </row>
    <row r="654" spans="3:6" customFormat="1" ht="15" x14ac:dyDescent="0.25">
      <c r="C654" s="245"/>
      <c r="D654" s="245"/>
      <c r="E654" s="246"/>
      <c r="F654" s="247"/>
    </row>
    <row r="655" spans="3:6" customFormat="1" ht="15" x14ac:dyDescent="0.25">
      <c r="C655" s="245"/>
      <c r="D655" s="245"/>
      <c r="E655" s="246"/>
      <c r="F655" s="247"/>
    </row>
    <row r="656" spans="3:6" customFormat="1" ht="15" x14ac:dyDescent="0.25">
      <c r="C656" s="245"/>
      <c r="D656" s="245"/>
      <c r="E656" s="246"/>
      <c r="F656" s="247"/>
    </row>
    <row r="657" spans="3:6" customFormat="1" ht="15" x14ac:dyDescent="0.25">
      <c r="C657" s="245"/>
      <c r="D657" s="245"/>
      <c r="E657" s="246"/>
      <c r="F657" s="247"/>
    </row>
    <row r="658" spans="3:6" customFormat="1" ht="15" x14ac:dyDescent="0.25">
      <c r="C658" s="245"/>
      <c r="D658" s="245"/>
      <c r="E658" s="246"/>
      <c r="F658" s="247"/>
    </row>
    <row r="659" spans="3:6" customFormat="1" ht="15" x14ac:dyDescent="0.25">
      <c r="C659" s="245"/>
      <c r="D659" s="245"/>
      <c r="E659" s="246"/>
      <c r="F659" s="247"/>
    </row>
    <row r="660" spans="3:6" customFormat="1" ht="15" x14ac:dyDescent="0.25">
      <c r="C660" s="245"/>
      <c r="D660" s="245"/>
      <c r="E660" s="246"/>
      <c r="F660" s="247"/>
    </row>
    <row r="661" spans="3:6" customFormat="1" ht="15" x14ac:dyDescent="0.25">
      <c r="C661" s="245"/>
      <c r="D661" s="245"/>
      <c r="E661" s="246"/>
      <c r="F661" s="247"/>
    </row>
    <row r="662" spans="3:6" customFormat="1" ht="15" x14ac:dyDescent="0.25">
      <c r="C662" s="245"/>
      <c r="D662" s="245"/>
      <c r="E662" s="246"/>
      <c r="F662" s="247"/>
    </row>
    <row r="663" spans="3:6" customFormat="1" ht="15" x14ac:dyDescent="0.25">
      <c r="C663" s="245"/>
      <c r="D663" s="245"/>
      <c r="E663" s="246"/>
      <c r="F663" s="247"/>
    </row>
    <row r="664" spans="3:6" customFormat="1" ht="15" x14ac:dyDescent="0.25">
      <c r="C664" s="245"/>
      <c r="D664" s="245"/>
      <c r="E664" s="246"/>
      <c r="F664" s="247"/>
    </row>
    <row r="665" spans="3:6" customFormat="1" ht="15" x14ac:dyDescent="0.25">
      <c r="C665" s="245"/>
      <c r="D665" s="245"/>
      <c r="E665" s="246"/>
      <c r="F665" s="247"/>
    </row>
    <row r="666" spans="3:6" customFormat="1" ht="15" x14ac:dyDescent="0.25">
      <c r="C666" s="245"/>
      <c r="D666" s="245"/>
      <c r="E666" s="246"/>
      <c r="F666" s="247"/>
    </row>
    <row r="667" spans="3:6" customFormat="1" ht="15" x14ac:dyDescent="0.25">
      <c r="C667" s="245"/>
      <c r="D667" s="245"/>
      <c r="E667" s="246"/>
      <c r="F667" s="247"/>
    </row>
    <row r="668" spans="3:6" customFormat="1" ht="15" x14ac:dyDescent="0.25">
      <c r="C668" s="245"/>
      <c r="D668" s="245"/>
      <c r="E668" s="246"/>
      <c r="F668" s="247"/>
    </row>
    <row r="669" spans="3:6" customFormat="1" ht="15" x14ac:dyDescent="0.25">
      <c r="C669" s="245"/>
      <c r="D669" s="245"/>
      <c r="E669" s="246"/>
      <c r="F669" s="247"/>
    </row>
    <row r="670" spans="3:6" customFormat="1" ht="15" x14ac:dyDescent="0.25">
      <c r="C670" s="245"/>
      <c r="D670" s="245"/>
      <c r="E670" s="246"/>
      <c r="F670" s="247"/>
    </row>
    <row r="671" spans="3:6" customFormat="1" ht="15" x14ac:dyDescent="0.25">
      <c r="C671" s="245"/>
      <c r="D671" s="245"/>
      <c r="E671" s="246"/>
      <c r="F671" s="247"/>
    </row>
    <row r="672" spans="3:6" customFormat="1" ht="15" x14ac:dyDescent="0.25">
      <c r="C672" s="245"/>
      <c r="D672" s="245"/>
      <c r="E672" s="246"/>
      <c r="F672" s="247"/>
    </row>
    <row r="673" spans="3:6" customFormat="1" ht="15" x14ac:dyDescent="0.25">
      <c r="C673" s="245"/>
      <c r="D673" s="245"/>
      <c r="E673" s="246"/>
      <c r="F673" s="247"/>
    </row>
    <row r="674" spans="3:6" customFormat="1" ht="15" x14ac:dyDescent="0.25">
      <c r="C674" s="245"/>
      <c r="D674" s="245"/>
      <c r="E674" s="246"/>
      <c r="F674" s="247"/>
    </row>
    <row r="675" spans="3:6" customFormat="1" ht="15" x14ac:dyDescent="0.25">
      <c r="C675" s="245"/>
      <c r="D675" s="245"/>
      <c r="E675" s="246"/>
      <c r="F675" s="247"/>
    </row>
    <row r="676" spans="3:6" customFormat="1" ht="15" x14ac:dyDescent="0.25">
      <c r="C676" s="245"/>
      <c r="D676" s="245"/>
      <c r="E676" s="246"/>
      <c r="F676" s="247"/>
    </row>
    <row r="677" spans="3:6" customFormat="1" ht="15" x14ac:dyDescent="0.25">
      <c r="C677" s="245"/>
      <c r="D677" s="245"/>
      <c r="E677" s="246"/>
      <c r="F677" s="247"/>
    </row>
    <row r="678" spans="3:6" customFormat="1" ht="15" x14ac:dyDescent="0.25">
      <c r="C678" s="245"/>
      <c r="D678" s="245"/>
      <c r="E678" s="246"/>
      <c r="F678" s="247"/>
    </row>
    <row r="679" spans="3:6" customFormat="1" ht="15" x14ac:dyDescent="0.25">
      <c r="C679" s="245"/>
      <c r="D679" s="245"/>
      <c r="E679" s="246"/>
      <c r="F679" s="247"/>
    </row>
    <row r="680" spans="3:6" customFormat="1" ht="15" x14ac:dyDescent="0.25">
      <c r="C680" s="245"/>
      <c r="D680" s="245"/>
      <c r="E680" s="246"/>
      <c r="F680" s="247"/>
    </row>
    <row r="681" spans="3:6" customFormat="1" ht="15" x14ac:dyDescent="0.25">
      <c r="C681" s="245"/>
      <c r="D681" s="245"/>
      <c r="E681" s="246"/>
      <c r="F681" s="247"/>
    </row>
    <row r="682" spans="3:6" customFormat="1" ht="15" x14ac:dyDescent="0.25">
      <c r="C682" s="245"/>
      <c r="D682" s="245"/>
      <c r="E682" s="246"/>
      <c r="F682" s="247"/>
    </row>
    <row r="683" spans="3:6" customFormat="1" ht="15" x14ac:dyDescent="0.25">
      <c r="C683" s="245"/>
      <c r="D683" s="245"/>
      <c r="E683" s="246"/>
      <c r="F683" s="247"/>
    </row>
    <row r="684" spans="3:6" customFormat="1" ht="15" x14ac:dyDescent="0.25">
      <c r="C684" s="245"/>
      <c r="D684" s="245"/>
      <c r="E684" s="246"/>
      <c r="F684" s="247"/>
    </row>
    <row r="685" spans="3:6" customFormat="1" ht="15" x14ac:dyDescent="0.25">
      <c r="C685" s="245"/>
      <c r="D685" s="245"/>
      <c r="E685" s="246"/>
      <c r="F685" s="247"/>
    </row>
    <row r="686" spans="3:6" customFormat="1" ht="15" x14ac:dyDescent="0.25">
      <c r="C686" s="245"/>
      <c r="D686" s="245"/>
      <c r="E686" s="246"/>
      <c r="F686" s="247"/>
    </row>
    <row r="687" spans="3:6" customFormat="1" ht="15" x14ac:dyDescent="0.25">
      <c r="C687" s="245"/>
      <c r="D687" s="245"/>
      <c r="E687" s="246"/>
      <c r="F687" s="247"/>
    </row>
    <row r="688" spans="3:6" customFormat="1" ht="15" x14ac:dyDescent="0.25">
      <c r="C688" s="245"/>
      <c r="D688" s="245"/>
      <c r="E688" s="246"/>
      <c r="F688" s="247"/>
    </row>
    <row r="689" spans="3:6" customFormat="1" ht="15" x14ac:dyDescent="0.25">
      <c r="C689" s="245"/>
      <c r="D689" s="245"/>
      <c r="E689" s="246"/>
      <c r="F689" s="247"/>
    </row>
    <row r="690" spans="3:6" customFormat="1" ht="15" x14ac:dyDescent="0.25">
      <c r="C690" s="245"/>
      <c r="D690" s="245"/>
      <c r="E690" s="246"/>
      <c r="F690" s="247"/>
    </row>
    <row r="691" spans="3:6" customFormat="1" ht="15" x14ac:dyDescent="0.25">
      <c r="C691" s="245"/>
      <c r="D691" s="245"/>
      <c r="E691" s="246"/>
      <c r="F691" s="247"/>
    </row>
    <row r="692" spans="3:6" customFormat="1" ht="15" x14ac:dyDescent="0.25">
      <c r="C692" s="245"/>
      <c r="D692" s="245"/>
      <c r="E692" s="246"/>
      <c r="F692" s="247"/>
    </row>
    <row r="693" spans="3:6" customFormat="1" ht="15" x14ac:dyDescent="0.25">
      <c r="C693" s="245"/>
      <c r="D693" s="245"/>
      <c r="E693" s="246"/>
      <c r="F693" s="247"/>
    </row>
    <row r="694" spans="3:6" customFormat="1" ht="15" x14ac:dyDescent="0.25">
      <c r="C694" s="245"/>
      <c r="D694" s="245"/>
      <c r="E694" s="246"/>
      <c r="F694" s="247"/>
    </row>
    <row r="695" spans="3:6" customFormat="1" ht="15" x14ac:dyDescent="0.25">
      <c r="C695" s="245"/>
      <c r="D695" s="245"/>
      <c r="E695" s="246"/>
      <c r="F695" s="247"/>
    </row>
    <row r="696" spans="3:6" customFormat="1" ht="15" x14ac:dyDescent="0.25">
      <c r="C696" s="245"/>
      <c r="D696" s="245"/>
      <c r="E696" s="246"/>
      <c r="F696" s="247"/>
    </row>
    <row r="697" spans="3:6" customFormat="1" ht="15" x14ac:dyDescent="0.25">
      <c r="C697" s="245"/>
      <c r="D697" s="245"/>
      <c r="E697" s="246"/>
      <c r="F697" s="247"/>
    </row>
    <row r="698" spans="3:6" customFormat="1" ht="15" x14ac:dyDescent="0.25">
      <c r="C698" s="245"/>
      <c r="D698" s="245"/>
      <c r="E698" s="246"/>
      <c r="F698" s="247"/>
    </row>
    <row r="699" spans="3:6" customFormat="1" ht="15" x14ac:dyDescent="0.25">
      <c r="C699" s="245"/>
      <c r="D699" s="245"/>
      <c r="E699" s="246"/>
      <c r="F699" s="247"/>
    </row>
    <row r="700" spans="3:6" customFormat="1" ht="15" x14ac:dyDescent="0.25">
      <c r="C700" s="245"/>
      <c r="D700" s="245"/>
      <c r="E700" s="246"/>
      <c r="F700" s="247"/>
    </row>
    <row r="701" spans="3:6" customFormat="1" ht="15" x14ac:dyDescent="0.25">
      <c r="C701" s="245"/>
      <c r="D701" s="245"/>
      <c r="E701" s="246"/>
      <c r="F701" s="247"/>
    </row>
    <row r="702" spans="3:6" customFormat="1" ht="15" x14ac:dyDescent="0.25">
      <c r="C702" s="245"/>
      <c r="D702" s="245"/>
      <c r="E702" s="246"/>
      <c r="F702" s="247"/>
    </row>
    <row r="703" spans="3:6" customFormat="1" ht="15" x14ac:dyDescent="0.25">
      <c r="C703" s="245"/>
      <c r="D703" s="245"/>
      <c r="E703" s="246"/>
      <c r="F703" s="247"/>
    </row>
    <row r="704" spans="3:6" customFormat="1" ht="15" x14ac:dyDescent="0.25">
      <c r="C704" s="245"/>
      <c r="D704" s="245"/>
      <c r="E704" s="246"/>
      <c r="F704" s="247"/>
    </row>
    <row r="705" spans="3:6" customFormat="1" ht="15" x14ac:dyDescent="0.25">
      <c r="C705" s="245"/>
      <c r="D705" s="245"/>
      <c r="E705" s="246"/>
      <c r="F705" s="247"/>
    </row>
    <row r="706" spans="3:6" customFormat="1" ht="15" x14ac:dyDescent="0.25">
      <c r="C706" s="245"/>
      <c r="D706" s="245"/>
      <c r="E706" s="246"/>
      <c r="F706" s="247"/>
    </row>
    <row r="707" spans="3:6" customFormat="1" ht="15" x14ac:dyDescent="0.25">
      <c r="C707" s="245"/>
      <c r="D707" s="245"/>
      <c r="E707" s="246"/>
      <c r="F707" s="247"/>
    </row>
    <row r="708" spans="3:6" customFormat="1" ht="15" x14ac:dyDescent="0.25">
      <c r="C708" s="245"/>
      <c r="D708" s="245"/>
      <c r="E708" s="246"/>
      <c r="F708" s="247"/>
    </row>
    <row r="709" spans="3:6" customFormat="1" ht="15" x14ac:dyDescent="0.25">
      <c r="C709" s="245"/>
      <c r="D709" s="245"/>
      <c r="E709" s="246"/>
      <c r="F709" s="247"/>
    </row>
    <row r="710" spans="3:6" customFormat="1" ht="15" x14ac:dyDescent="0.25">
      <c r="C710" s="245"/>
      <c r="D710" s="245"/>
      <c r="E710" s="246"/>
      <c r="F710" s="247"/>
    </row>
    <row r="711" spans="3:6" customFormat="1" ht="15" x14ac:dyDescent="0.25">
      <c r="C711" s="245"/>
      <c r="D711" s="245"/>
      <c r="E711" s="246"/>
      <c r="F711" s="247"/>
    </row>
    <row r="712" spans="3:6" customFormat="1" ht="15" x14ac:dyDescent="0.25">
      <c r="C712" s="245"/>
      <c r="D712" s="245"/>
      <c r="E712" s="246"/>
      <c r="F712" s="247"/>
    </row>
    <row r="713" spans="3:6" customFormat="1" ht="15" x14ac:dyDescent="0.25">
      <c r="C713" s="245"/>
      <c r="D713" s="245"/>
      <c r="E713" s="246"/>
      <c r="F713" s="247"/>
    </row>
    <row r="714" spans="3:6" customFormat="1" ht="15" x14ac:dyDescent="0.25">
      <c r="C714" s="245"/>
      <c r="D714" s="245"/>
      <c r="E714" s="246"/>
      <c r="F714" s="247"/>
    </row>
    <row r="715" spans="3:6" customFormat="1" ht="15" x14ac:dyDescent="0.25">
      <c r="C715" s="245"/>
      <c r="D715" s="245"/>
      <c r="E715" s="246"/>
      <c r="F715" s="247"/>
    </row>
    <row r="716" spans="3:6" customFormat="1" ht="15" x14ac:dyDescent="0.25">
      <c r="C716" s="245"/>
      <c r="D716" s="245"/>
      <c r="E716" s="246"/>
      <c r="F716" s="247"/>
    </row>
    <row r="717" spans="3:6" customFormat="1" ht="15" x14ac:dyDescent="0.25">
      <c r="C717" s="245"/>
      <c r="D717" s="245"/>
      <c r="E717" s="246"/>
      <c r="F717" s="247"/>
    </row>
    <row r="718" spans="3:6" customFormat="1" ht="15" x14ac:dyDescent="0.25">
      <c r="C718" s="245"/>
      <c r="D718" s="245"/>
      <c r="E718" s="246"/>
      <c r="F718" s="247"/>
    </row>
    <row r="719" spans="3:6" customFormat="1" ht="15" x14ac:dyDescent="0.25">
      <c r="C719" s="245"/>
      <c r="D719" s="245"/>
      <c r="E719" s="246"/>
      <c r="F719" s="247"/>
    </row>
    <row r="720" spans="3:6" customFormat="1" ht="15" x14ac:dyDescent="0.25">
      <c r="C720" s="245"/>
      <c r="D720" s="245"/>
      <c r="E720" s="246"/>
      <c r="F720" s="247"/>
    </row>
    <row r="721" spans="3:6" customFormat="1" ht="15" x14ac:dyDescent="0.25">
      <c r="C721" s="245"/>
      <c r="D721" s="245"/>
      <c r="E721" s="246"/>
      <c r="F721" s="247"/>
    </row>
    <row r="722" spans="3:6" customFormat="1" ht="15" x14ac:dyDescent="0.25">
      <c r="C722" s="245"/>
      <c r="D722" s="245"/>
      <c r="E722" s="246"/>
      <c r="F722" s="247"/>
    </row>
    <row r="723" spans="3:6" customFormat="1" ht="15" x14ac:dyDescent="0.25">
      <c r="C723" s="245"/>
      <c r="D723" s="245"/>
      <c r="E723" s="246"/>
      <c r="F723" s="247"/>
    </row>
    <row r="724" spans="3:6" customFormat="1" ht="15" x14ac:dyDescent="0.25">
      <c r="C724" s="245"/>
      <c r="D724" s="245"/>
      <c r="E724" s="246"/>
      <c r="F724" s="247"/>
    </row>
    <row r="725" spans="3:6" customFormat="1" ht="15" x14ac:dyDescent="0.25">
      <c r="C725" s="245"/>
      <c r="D725" s="245"/>
      <c r="E725" s="246"/>
      <c r="F725" s="247"/>
    </row>
    <row r="726" spans="3:6" customFormat="1" ht="15" x14ac:dyDescent="0.25">
      <c r="C726" s="245"/>
      <c r="D726" s="245"/>
      <c r="E726" s="246"/>
      <c r="F726" s="247"/>
    </row>
    <row r="727" spans="3:6" customFormat="1" ht="15" x14ac:dyDescent="0.25">
      <c r="C727" s="245"/>
      <c r="D727" s="245"/>
      <c r="E727" s="246"/>
      <c r="F727" s="247"/>
    </row>
    <row r="728" spans="3:6" customFormat="1" ht="15" x14ac:dyDescent="0.25">
      <c r="C728" s="245"/>
      <c r="D728" s="245"/>
      <c r="E728" s="246"/>
      <c r="F728" s="247"/>
    </row>
    <row r="729" spans="3:6" customFormat="1" ht="15" x14ac:dyDescent="0.25">
      <c r="C729" s="245"/>
      <c r="D729" s="245"/>
      <c r="E729" s="246"/>
      <c r="F729" s="247"/>
    </row>
    <row r="730" spans="3:6" customFormat="1" ht="15" x14ac:dyDescent="0.25">
      <c r="C730" s="245"/>
      <c r="D730" s="245"/>
      <c r="E730" s="246"/>
      <c r="F730" s="247"/>
    </row>
    <row r="731" spans="3:6" customFormat="1" ht="15" x14ac:dyDescent="0.25">
      <c r="C731" s="245"/>
      <c r="D731" s="245"/>
      <c r="E731" s="246"/>
      <c r="F731" s="247"/>
    </row>
    <row r="732" spans="3:6" customFormat="1" ht="15" x14ac:dyDescent="0.25">
      <c r="C732" s="245"/>
      <c r="D732" s="245"/>
      <c r="E732" s="246"/>
      <c r="F732" s="247"/>
    </row>
    <row r="733" spans="3:6" customFormat="1" ht="15" x14ac:dyDescent="0.25">
      <c r="C733" s="245"/>
      <c r="D733" s="245"/>
      <c r="E733" s="246"/>
      <c r="F733" s="247"/>
    </row>
    <row r="734" spans="3:6" customFormat="1" ht="15" x14ac:dyDescent="0.25">
      <c r="C734" s="245"/>
      <c r="D734" s="245"/>
      <c r="E734" s="246"/>
      <c r="F734" s="247"/>
    </row>
    <row r="735" spans="3:6" customFormat="1" ht="15" x14ac:dyDescent="0.25">
      <c r="C735" s="245"/>
      <c r="D735" s="245"/>
      <c r="E735" s="246"/>
      <c r="F735" s="247"/>
    </row>
    <row r="736" spans="3:6" customFormat="1" ht="15" x14ac:dyDescent="0.25">
      <c r="C736" s="245"/>
      <c r="D736" s="245"/>
      <c r="E736" s="246"/>
      <c r="F736" s="247"/>
    </row>
    <row r="737" spans="3:6" customFormat="1" ht="15" x14ac:dyDescent="0.25">
      <c r="C737" s="245"/>
      <c r="D737" s="245"/>
      <c r="E737" s="246"/>
      <c r="F737" s="247"/>
    </row>
    <row r="738" spans="3:6" customFormat="1" ht="15" x14ac:dyDescent="0.25">
      <c r="C738" s="245"/>
      <c r="D738" s="245"/>
      <c r="E738" s="246"/>
      <c r="F738" s="247"/>
    </row>
    <row r="739" spans="3:6" customFormat="1" ht="15" x14ac:dyDescent="0.25">
      <c r="C739" s="245"/>
      <c r="D739" s="245"/>
      <c r="E739" s="246"/>
      <c r="F739" s="247"/>
    </row>
    <row r="740" spans="3:6" customFormat="1" ht="15" x14ac:dyDescent="0.25">
      <c r="C740" s="245"/>
      <c r="D740" s="245"/>
      <c r="E740" s="246"/>
      <c r="F740" s="247"/>
    </row>
    <row r="741" spans="3:6" customFormat="1" ht="15" x14ac:dyDescent="0.25">
      <c r="C741" s="245"/>
      <c r="D741" s="245"/>
      <c r="E741" s="246"/>
      <c r="F741" s="247"/>
    </row>
    <row r="742" spans="3:6" customFormat="1" ht="15" x14ac:dyDescent="0.25">
      <c r="C742" s="245"/>
      <c r="D742" s="245"/>
      <c r="E742" s="246"/>
      <c r="F742" s="247"/>
    </row>
    <row r="743" spans="3:6" customFormat="1" ht="15" x14ac:dyDescent="0.25">
      <c r="C743" s="245"/>
      <c r="D743" s="245"/>
      <c r="E743" s="246"/>
      <c r="F743" s="247"/>
    </row>
    <row r="744" spans="3:6" customFormat="1" ht="15" x14ac:dyDescent="0.25">
      <c r="C744" s="245"/>
      <c r="D744" s="245"/>
      <c r="E744" s="246"/>
      <c r="F744" s="247"/>
    </row>
    <row r="745" spans="3:6" customFormat="1" ht="15" x14ac:dyDescent="0.25">
      <c r="C745" s="245"/>
      <c r="D745" s="245"/>
      <c r="E745" s="246"/>
      <c r="F745" s="247"/>
    </row>
    <row r="746" spans="3:6" customFormat="1" ht="15" x14ac:dyDescent="0.25">
      <c r="C746" s="245"/>
      <c r="D746" s="245"/>
      <c r="E746" s="246"/>
      <c r="F746" s="247"/>
    </row>
    <row r="747" spans="3:6" customFormat="1" ht="15" x14ac:dyDescent="0.25">
      <c r="C747" s="245"/>
      <c r="D747" s="245"/>
      <c r="E747" s="246"/>
      <c r="F747" s="247"/>
    </row>
    <row r="748" spans="3:6" customFormat="1" ht="15" x14ac:dyDescent="0.25">
      <c r="C748" s="245"/>
      <c r="D748" s="245"/>
      <c r="E748" s="246"/>
      <c r="F748" s="247"/>
    </row>
    <row r="749" spans="3:6" customFormat="1" ht="15" x14ac:dyDescent="0.25">
      <c r="C749" s="245"/>
      <c r="D749" s="245"/>
      <c r="E749" s="246"/>
      <c r="F749" s="247"/>
    </row>
    <row r="750" spans="3:6" customFormat="1" ht="15" x14ac:dyDescent="0.25">
      <c r="C750" s="245"/>
      <c r="D750" s="245"/>
      <c r="E750" s="246"/>
      <c r="F750" s="247"/>
    </row>
    <row r="751" spans="3:6" customFormat="1" ht="15" x14ac:dyDescent="0.25">
      <c r="C751" s="245"/>
      <c r="D751" s="245"/>
      <c r="E751" s="246"/>
      <c r="F751" s="247"/>
    </row>
    <row r="752" spans="3:6" customFormat="1" ht="15" x14ac:dyDescent="0.25">
      <c r="C752" s="245"/>
      <c r="D752" s="245"/>
      <c r="E752" s="246"/>
      <c r="F752" s="247"/>
    </row>
    <row r="753" spans="3:6" customFormat="1" ht="15" x14ac:dyDescent="0.25">
      <c r="C753" s="245"/>
      <c r="D753" s="245"/>
      <c r="E753" s="246"/>
      <c r="F753" s="247"/>
    </row>
    <row r="754" spans="3:6" customFormat="1" ht="15" x14ac:dyDescent="0.25">
      <c r="C754" s="245"/>
      <c r="D754" s="245"/>
      <c r="E754" s="246"/>
      <c r="F754" s="247"/>
    </row>
    <row r="755" spans="3:6" customFormat="1" ht="15" x14ac:dyDescent="0.25">
      <c r="C755" s="245"/>
      <c r="D755" s="245"/>
      <c r="E755" s="246"/>
      <c r="F755" s="247"/>
    </row>
    <row r="756" spans="3:6" customFormat="1" ht="15" x14ac:dyDescent="0.25">
      <c r="C756" s="245"/>
      <c r="D756" s="245"/>
      <c r="E756" s="246"/>
      <c r="F756" s="247"/>
    </row>
    <row r="757" spans="3:6" customFormat="1" ht="15" x14ac:dyDescent="0.25">
      <c r="C757" s="245"/>
      <c r="D757" s="245"/>
      <c r="E757" s="246"/>
      <c r="F757" s="247"/>
    </row>
    <row r="758" spans="3:6" customFormat="1" ht="15" x14ac:dyDescent="0.25">
      <c r="C758" s="245"/>
      <c r="D758" s="245"/>
      <c r="E758" s="246"/>
      <c r="F758" s="247"/>
    </row>
    <row r="759" spans="3:6" customFormat="1" ht="15" x14ac:dyDescent="0.25">
      <c r="C759" s="245"/>
      <c r="D759" s="245"/>
      <c r="E759" s="246"/>
      <c r="F759" s="247"/>
    </row>
    <row r="760" spans="3:6" customFormat="1" ht="15" x14ac:dyDescent="0.25">
      <c r="C760" s="245"/>
      <c r="D760" s="245"/>
      <c r="E760" s="246"/>
      <c r="F760" s="247"/>
    </row>
    <row r="761" spans="3:6" customFormat="1" ht="15" x14ac:dyDescent="0.25">
      <c r="C761" s="245"/>
      <c r="D761" s="245"/>
      <c r="E761" s="246"/>
      <c r="F761" s="247"/>
    </row>
    <row r="762" spans="3:6" customFormat="1" ht="15" x14ac:dyDescent="0.25">
      <c r="C762" s="245"/>
      <c r="D762" s="245"/>
      <c r="E762" s="246"/>
      <c r="F762" s="247"/>
    </row>
    <row r="763" spans="3:6" customFormat="1" ht="15" x14ac:dyDescent="0.25">
      <c r="C763" s="245"/>
      <c r="D763" s="245"/>
      <c r="E763" s="246"/>
      <c r="F763" s="247"/>
    </row>
    <row r="764" spans="3:6" customFormat="1" ht="15" x14ac:dyDescent="0.25">
      <c r="C764" s="245"/>
      <c r="D764" s="245"/>
      <c r="E764" s="246"/>
      <c r="F764" s="247"/>
    </row>
    <row r="765" spans="3:6" customFormat="1" ht="15" x14ac:dyDescent="0.25">
      <c r="C765" s="245"/>
      <c r="D765" s="245"/>
      <c r="E765" s="246"/>
      <c r="F765" s="247"/>
    </row>
    <row r="766" spans="3:6" customFormat="1" ht="15" x14ac:dyDescent="0.25">
      <c r="C766" s="245"/>
      <c r="D766" s="245"/>
      <c r="E766" s="246"/>
      <c r="F766" s="247"/>
    </row>
    <row r="767" spans="3:6" customFormat="1" ht="15" x14ac:dyDescent="0.25">
      <c r="C767" s="245"/>
      <c r="D767" s="245"/>
      <c r="E767" s="246"/>
      <c r="F767" s="247"/>
    </row>
    <row r="768" spans="3:6" customFormat="1" ht="15" x14ac:dyDescent="0.25">
      <c r="C768" s="245"/>
      <c r="D768" s="245"/>
      <c r="E768" s="246"/>
      <c r="F768" s="247"/>
    </row>
    <row r="769" spans="3:6" customFormat="1" ht="15" x14ac:dyDescent="0.25">
      <c r="C769" s="245"/>
      <c r="D769" s="245"/>
      <c r="E769" s="246"/>
      <c r="F769" s="247"/>
    </row>
    <row r="770" spans="3:6" customFormat="1" ht="15" x14ac:dyDescent="0.25">
      <c r="C770" s="245"/>
      <c r="D770" s="245"/>
      <c r="E770" s="246"/>
      <c r="F770" s="247"/>
    </row>
    <row r="771" spans="3:6" customFormat="1" ht="15" x14ac:dyDescent="0.25">
      <c r="C771" s="245"/>
      <c r="D771" s="245"/>
      <c r="E771" s="246"/>
      <c r="F771" s="247"/>
    </row>
    <row r="772" spans="3:6" customFormat="1" ht="15" x14ac:dyDescent="0.25">
      <c r="C772" s="245"/>
      <c r="D772" s="245"/>
      <c r="E772" s="246"/>
      <c r="F772" s="247"/>
    </row>
    <row r="773" spans="3:6" customFormat="1" ht="15" x14ac:dyDescent="0.25">
      <c r="C773" s="245"/>
      <c r="D773" s="245"/>
      <c r="E773" s="246"/>
      <c r="F773" s="247"/>
    </row>
    <row r="774" spans="3:6" customFormat="1" ht="15" x14ac:dyDescent="0.25">
      <c r="C774" s="245"/>
      <c r="D774" s="245"/>
      <c r="E774" s="246"/>
      <c r="F774" s="247"/>
    </row>
    <row r="775" spans="3:6" customFormat="1" ht="15" x14ac:dyDescent="0.25">
      <c r="C775" s="245"/>
      <c r="D775" s="245"/>
      <c r="E775" s="246"/>
      <c r="F775" s="247"/>
    </row>
    <row r="776" spans="3:6" customFormat="1" ht="15" x14ac:dyDescent="0.25">
      <c r="C776" s="245"/>
      <c r="D776" s="245"/>
      <c r="E776" s="246"/>
      <c r="F776" s="247"/>
    </row>
    <row r="777" spans="3:6" customFormat="1" ht="15" x14ac:dyDescent="0.25">
      <c r="C777" s="245"/>
      <c r="D777" s="245"/>
      <c r="E777" s="246"/>
      <c r="F777" s="247"/>
    </row>
    <row r="778" spans="3:6" customFormat="1" ht="15" x14ac:dyDescent="0.25">
      <c r="C778" s="245"/>
      <c r="D778" s="245"/>
      <c r="E778" s="246"/>
      <c r="F778" s="247"/>
    </row>
    <row r="779" spans="3:6" customFormat="1" ht="15" x14ac:dyDescent="0.25">
      <c r="C779" s="245"/>
      <c r="D779" s="245"/>
      <c r="E779" s="246"/>
      <c r="F779" s="247"/>
    </row>
    <row r="780" spans="3:6" customFormat="1" ht="15" x14ac:dyDescent="0.25">
      <c r="C780" s="245"/>
      <c r="D780" s="245"/>
      <c r="E780" s="246"/>
      <c r="F780" s="247"/>
    </row>
    <row r="781" spans="3:6" customFormat="1" ht="15" x14ac:dyDescent="0.25">
      <c r="C781" s="245"/>
      <c r="D781" s="245"/>
      <c r="E781" s="246"/>
      <c r="F781" s="247"/>
    </row>
    <row r="782" spans="3:6" customFormat="1" ht="15" x14ac:dyDescent="0.25">
      <c r="C782" s="245"/>
      <c r="D782" s="245"/>
      <c r="E782" s="246"/>
      <c r="F782" s="247"/>
    </row>
    <row r="783" spans="3:6" customFormat="1" ht="15" x14ac:dyDescent="0.25">
      <c r="C783" s="245"/>
      <c r="D783" s="245"/>
      <c r="E783" s="246"/>
      <c r="F783" s="247"/>
    </row>
    <row r="784" spans="3:6" customFormat="1" ht="15" x14ac:dyDescent="0.25">
      <c r="C784" s="245"/>
      <c r="D784" s="245"/>
      <c r="E784" s="246"/>
      <c r="F784" s="247"/>
    </row>
    <row r="785" spans="3:6" customFormat="1" ht="15" x14ac:dyDescent="0.25">
      <c r="C785" s="245"/>
      <c r="D785" s="245"/>
      <c r="E785" s="246"/>
      <c r="F785" s="247"/>
    </row>
    <row r="786" spans="3:6" customFormat="1" ht="15" x14ac:dyDescent="0.25">
      <c r="C786" s="245"/>
      <c r="D786" s="245"/>
      <c r="E786" s="246"/>
      <c r="F786" s="247"/>
    </row>
    <row r="787" spans="3:6" customFormat="1" ht="15" x14ac:dyDescent="0.25">
      <c r="C787" s="245"/>
      <c r="D787" s="245"/>
      <c r="E787" s="246"/>
      <c r="F787" s="247"/>
    </row>
    <row r="788" spans="3:6" customFormat="1" ht="15" x14ac:dyDescent="0.25">
      <c r="C788" s="245"/>
      <c r="D788" s="245"/>
      <c r="E788" s="246"/>
      <c r="F788" s="247"/>
    </row>
    <row r="789" spans="3:6" customFormat="1" ht="15" x14ac:dyDescent="0.25">
      <c r="C789" s="245"/>
      <c r="D789" s="245"/>
      <c r="E789" s="246"/>
      <c r="F789" s="247"/>
    </row>
    <row r="790" spans="3:6" customFormat="1" ht="15" x14ac:dyDescent="0.25">
      <c r="C790" s="245"/>
      <c r="D790" s="245"/>
      <c r="E790" s="246"/>
      <c r="F790" s="247"/>
    </row>
    <row r="791" spans="3:6" customFormat="1" ht="15" x14ac:dyDescent="0.25">
      <c r="C791" s="245"/>
      <c r="D791" s="245"/>
      <c r="E791" s="246"/>
      <c r="F791" s="247"/>
    </row>
    <row r="792" spans="3:6" customFormat="1" ht="15" x14ac:dyDescent="0.25">
      <c r="C792" s="245"/>
      <c r="D792" s="245"/>
      <c r="E792" s="246"/>
      <c r="F792" s="247"/>
    </row>
    <row r="793" spans="3:6" customFormat="1" ht="15" x14ac:dyDescent="0.25">
      <c r="C793" s="245"/>
      <c r="D793" s="245"/>
      <c r="E793" s="246"/>
      <c r="F793" s="247"/>
    </row>
    <row r="794" spans="3:6" customFormat="1" ht="15" x14ac:dyDescent="0.25">
      <c r="C794" s="245"/>
      <c r="D794" s="245"/>
      <c r="E794" s="246"/>
      <c r="F794" s="247"/>
    </row>
    <row r="795" spans="3:6" customFormat="1" ht="15" x14ac:dyDescent="0.25">
      <c r="C795" s="245"/>
      <c r="D795" s="245"/>
      <c r="E795" s="246"/>
      <c r="F795" s="247"/>
    </row>
    <row r="796" spans="3:6" customFormat="1" ht="15" x14ac:dyDescent="0.25">
      <c r="C796" s="245"/>
      <c r="D796" s="245"/>
      <c r="E796" s="246"/>
      <c r="F796" s="247"/>
    </row>
    <row r="797" spans="3:6" customFormat="1" ht="15" x14ac:dyDescent="0.25">
      <c r="C797" s="245"/>
      <c r="D797" s="245"/>
      <c r="E797" s="246"/>
      <c r="F797" s="247"/>
    </row>
    <row r="798" spans="3:6" customFormat="1" ht="15" x14ac:dyDescent="0.25">
      <c r="C798" s="245"/>
      <c r="D798" s="245"/>
      <c r="E798" s="246"/>
      <c r="F798" s="247"/>
    </row>
    <row r="799" spans="3:6" customFormat="1" ht="15" x14ac:dyDescent="0.25">
      <c r="C799" s="245"/>
      <c r="D799" s="245"/>
      <c r="E799" s="246"/>
      <c r="F799" s="247"/>
    </row>
    <row r="800" spans="3:6" customFormat="1" ht="15" x14ac:dyDescent="0.25">
      <c r="C800" s="245"/>
      <c r="D800" s="245"/>
      <c r="E800" s="246"/>
      <c r="F800" s="247"/>
    </row>
    <row r="801" spans="3:6" customFormat="1" ht="15" x14ac:dyDescent="0.25">
      <c r="C801" s="245"/>
      <c r="D801" s="245"/>
      <c r="E801" s="246"/>
      <c r="F801" s="247"/>
    </row>
    <row r="802" spans="3:6" customFormat="1" ht="15" x14ac:dyDescent="0.25">
      <c r="C802" s="245"/>
      <c r="D802" s="245"/>
      <c r="E802" s="246"/>
      <c r="F802" s="247"/>
    </row>
    <row r="803" spans="3:6" customFormat="1" ht="15" x14ac:dyDescent="0.25">
      <c r="C803" s="245"/>
      <c r="D803" s="245"/>
      <c r="E803" s="246"/>
      <c r="F803" s="247"/>
    </row>
    <row r="804" spans="3:6" customFormat="1" ht="15" x14ac:dyDescent="0.25">
      <c r="C804" s="245"/>
      <c r="D804" s="245"/>
      <c r="E804" s="246"/>
      <c r="F804" s="247"/>
    </row>
    <row r="805" spans="3:6" customFormat="1" ht="15" x14ac:dyDescent="0.25">
      <c r="C805" s="245"/>
      <c r="D805" s="245"/>
      <c r="E805" s="246"/>
      <c r="F805" s="247"/>
    </row>
    <row r="806" spans="3:6" customFormat="1" ht="15" x14ac:dyDescent="0.25">
      <c r="C806" s="245"/>
      <c r="D806" s="245"/>
      <c r="E806" s="246"/>
      <c r="F806" s="247"/>
    </row>
    <row r="807" spans="3:6" customFormat="1" ht="15" x14ac:dyDescent="0.25">
      <c r="C807" s="245"/>
      <c r="D807" s="245"/>
      <c r="E807" s="246"/>
      <c r="F807" s="247"/>
    </row>
    <row r="808" spans="3:6" customFormat="1" ht="15" x14ac:dyDescent="0.25">
      <c r="C808" s="245"/>
      <c r="D808" s="245"/>
      <c r="E808" s="246"/>
      <c r="F808" s="247"/>
    </row>
    <row r="809" spans="3:6" customFormat="1" ht="15" x14ac:dyDescent="0.25">
      <c r="C809" s="245"/>
      <c r="D809" s="245"/>
      <c r="E809" s="246"/>
      <c r="F809" s="247"/>
    </row>
    <row r="810" spans="3:6" customFormat="1" ht="15" x14ac:dyDescent="0.25">
      <c r="C810" s="245"/>
      <c r="D810" s="245"/>
      <c r="E810" s="246"/>
      <c r="F810" s="247"/>
    </row>
    <row r="811" spans="3:6" customFormat="1" ht="15" x14ac:dyDescent="0.25">
      <c r="C811" s="245"/>
      <c r="D811" s="245"/>
      <c r="E811" s="246"/>
      <c r="F811" s="247"/>
    </row>
    <row r="812" spans="3:6" customFormat="1" ht="15" x14ac:dyDescent="0.25">
      <c r="C812" s="245"/>
      <c r="D812" s="245"/>
      <c r="E812" s="246"/>
      <c r="F812" s="247"/>
    </row>
    <row r="813" spans="3:6" customFormat="1" ht="15" x14ac:dyDescent="0.25">
      <c r="C813" s="245"/>
      <c r="D813" s="245"/>
      <c r="E813" s="246"/>
      <c r="F813" s="247"/>
    </row>
    <row r="814" spans="3:6" customFormat="1" ht="15" x14ac:dyDescent="0.25">
      <c r="C814" s="245"/>
      <c r="D814" s="245"/>
      <c r="E814" s="246"/>
      <c r="F814" s="247"/>
    </row>
    <row r="815" spans="3:6" customFormat="1" ht="15" x14ac:dyDescent="0.25">
      <c r="C815" s="245"/>
      <c r="D815" s="245"/>
      <c r="E815" s="246"/>
      <c r="F815" s="247"/>
    </row>
    <row r="816" spans="3:6" customFormat="1" ht="15" x14ac:dyDescent="0.25">
      <c r="C816" s="245"/>
      <c r="D816" s="245"/>
      <c r="E816" s="246"/>
      <c r="F816" s="247"/>
    </row>
    <row r="817" spans="3:6" customFormat="1" ht="15" x14ac:dyDescent="0.25">
      <c r="C817" s="245"/>
      <c r="D817" s="245"/>
      <c r="E817" s="246"/>
      <c r="F817" s="247"/>
    </row>
    <row r="818" spans="3:6" customFormat="1" ht="15" x14ac:dyDescent="0.25">
      <c r="C818" s="245"/>
      <c r="D818" s="245"/>
      <c r="E818" s="246"/>
      <c r="F818" s="247"/>
    </row>
    <row r="819" spans="3:6" customFormat="1" ht="15" x14ac:dyDescent="0.25">
      <c r="C819" s="245"/>
      <c r="D819" s="245"/>
      <c r="E819" s="246"/>
      <c r="F819" s="247"/>
    </row>
    <row r="820" spans="3:6" customFormat="1" ht="15" x14ac:dyDescent="0.25">
      <c r="C820" s="245"/>
      <c r="D820" s="245"/>
      <c r="E820" s="246"/>
      <c r="F820" s="247"/>
    </row>
    <row r="821" spans="3:6" customFormat="1" ht="15" x14ac:dyDescent="0.25">
      <c r="C821" s="245"/>
      <c r="D821" s="245"/>
      <c r="E821" s="246"/>
      <c r="F821" s="247"/>
    </row>
    <row r="822" spans="3:6" customFormat="1" ht="15" x14ac:dyDescent="0.25">
      <c r="C822" s="245"/>
      <c r="D822" s="245"/>
      <c r="E822" s="246"/>
      <c r="F822" s="247"/>
    </row>
    <row r="823" spans="3:6" customFormat="1" ht="15" x14ac:dyDescent="0.25">
      <c r="C823" s="245"/>
      <c r="D823" s="245"/>
      <c r="E823" s="246"/>
      <c r="F823" s="247"/>
    </row>
    <row r="824" spans="3:6" customFormat="1" ht="15" x14ac:dyDescent="0.25">
      <c r="C824" s="245"/>
      <c r="D824" s="245"/>
      <c r="E824" s="246"/>
      <c r="F824" s="247"/>
    </row>
    <row r="825" spans="3:6" customFormat="1" ht="15" x14ac:dyDescent="0.25">
      <c r="C825" s="245"/>
      <c r="D825" s="245"/>
      <c r="E825" s="246"/>
      <c r="F825" s="247"/>
    </row>
    <row r="826" spans="3:6" customFormat="1" ht="15" x14ac:dyDescent="0.25">
      <c r="C826" s="245"/>
      <c r="D826" s="245"/>
      <c r="E826" s="246"/>
      <c r="F826" s="247"/>
    </row>
    <row r="827" spans="3:6" customFormat="1" ht="15" x14ac:dyDescent="0.25">
      <c r="C827" s="245"/>
      <c r="D827" s="245"/>
      <c r="E827" s="246"/>
      <c r="F827" s="247"/>
    </row>
    <row r="828" spans="3:6" customFormat="1" ht="15" x14ac:dyDescent="0.25">
      <c r="C828" s="245"/>
      <c r="D828" s="245"/>
      <c r="E828" s="246"/>
      <c r="F828" s="247"/>
    </row>
    <row r="829" spans="3:6" customFormat="1" ht="15" x14ac:dyDescent="0.25">
      <c r="C829" s="245"/>
      <c r="D829" s="245"/>
      <c r="E829" s="246"/>
      <c r="F829" s="247"/>
    </row>
    <row r="830" spans="3:6" customFormat="1" ht="15" x14ac:dyDescent="0.25">
      <c r="C830" s="245"/>
      <c r="D830" s="245"/>
      <c r="E830" s="246"/>
      <c r="F830" s="247"/>
    </row>
    <row r="831" spans="3:6" customFormat="1" ht="15" x14ac:dyDescent="0.25">
      <c r="C831" s="245"/>
      <c r="D831" s="245"/>
      <c r="E831" s="246"/>
      <c r="F831" s="247"/>
    </row>
    <row r="832" spans="3:6" customFormat="1" ht="15" x14ac:dyDescent="0.25">
      <c r="C832" s="245"/>
      <c r="D832" s="245"/>
      <c r="E832" s="246"/>
      <c r="F832" s="247"/>
    </row>
    <row r="833" spans="3:6" customFormat="1" ht="15" x14ac:dyDescent="0.25">
      <c r="C833" s="245"/>
      <c r="D833" s="245"/>
      <c r="E833" s="246"/>
      <c r="F833" s="247"/>
    </row>
    <row r="834" spans="3:6" customFormat="1" ht="15" x14ac:dyDescent="0.25">
      <c r="C834" s="245"/>
      <c r="D834" s="245"/>
      <c r="E834" s="246"/>
      <c r="F834" s="247"/>
    </row>
    <row r="835" spans="3:6" customFormat="1" ht="15" x14ac:dyDescent="0.25">
      <c r="C835" s="245"/>
      <c r="D835" s="245"/>
      <c r="E835" s="246"/>
      <c r="F835" s="247"/>
    </row>
    <row r="836" spans="3:6" customFormat="1" ht="15" x14ac:dyDescent="0.25">
      <c r="C836" s="245"/>
      <c r="D836" s="245"/>
      <c r="E836" s="246"/>
      <c r="F836" s="247"/>
    </row>
    <row r="837" spans="3:6" customFormat="1" ht="15" x14ac:dyDescent="0.25">
      <c r="C837" s="245"/>
      <c r="D837" s="245"/>
      <c r="E837" s="246"/>
      <c r="F837" s="247"/>
    </row>
    <row r="838" spans="3:6" customFormat="1" ht="15" x14ac:dyDescent="0.25">
      <c r="C838" s="245"/>
      <c r="D838" s="245"/>
      <c r="E838" s="246"/>
      <c r="F838" s="247"/>
    </row>
    <row r="839" spans="3:6" customFormat="1" ht="15" x14ac:dyDescent="0.25">
      <c r="C839" s="245"/>
      <c r="D839" s="245"/>
      <c r="E839" s="246"/>
      <c r="F839" s="247"/>
    </row>
    <row r="840" spans="3:6" customFormat="1" ht="15" x14ac:dyDescent="0.25">
      <c r="C840" s="245"/>
      <c r="D840" s="245"/>
      <c r="E840" s="246"/>
      <c r="F840" s="247"/>
    </row>
    <row r="841" spans="3:6" customFormat="1" ht="15" x14ac:dyDescent="0.25">
      <c r="C841" s="245"/>
      <c r="D841" s="245"/>
      <c r="E841" s="246"/>
      <c r="F841" s="247"/>
    </row>
    <row r="842" spans="3:6" customFormat="1" ht="15" x14ac:dyDescent="0.25">
      <c r="C842" s="245"/>
      <c r="D842" s="245"/>
      <c r="E842" s="246"/>
      <c r="F842" s="247"/>
    </row>
    <row r="843" spans="3:6" customFormat="1" ht="15" x14ac:dyDescent="0.25">
      <c r="C843" s="245"/>
      <c r="D843" s="245"/>
      <c r="E843" s="246"/>
      <c r="F843" s="247"/>
    </row>
    <row r="844" spans="3:6" customFormat="1" ht="15" x14ac:dyDescent="0.25">
      <c r="C844" s="245"/>
      <c r="D844" s="245"/>
      <c r="E844" s="246"/>
      <c r="F844" s="247"/>
    </row>
    <row r="845" spans="3:6" customFormat="1" ht="15" x14ac:dyDescent="0.25">
      <c r="C845" s="245"/>
      <c r="D845" s="245"/>
      <c r="E845" s="246"/>
      <c r="F845" s="247"/>
    </row>
    <row r="846" spans="3:6" customFormat="1" ht="15" x14ac:dyDescent="0.25">
      <c r="C846" s="245"/>
      <c r="D846" s="245"/>
      <c r="E846" s="246"/>
      <c r="F846" s="247"/>
    </row>
    <row r="847" spans="3:6" customFormat="1" ht="15" x14ac:dyDescent="0.25">
      <c r="C847" s="245"/>
      <c r="D847" s="245"/>
      <c r="E847" s="246"/>
      <c r="F847" s="247"/>
    </row>
    <row r="848" spans="3:6" customFormat="1" ht="15" x14ac:dyDescent="0.25">
      <c r="C848" s="245"/>
      <c r="D848" s="245"/>
      <c r="E848" s="246"/>
      <c r="F848" s="247"/>
    </row>
    <row r="849" spans="3:6" customFormat="1" ht="15" x14ac:dyDescent="0.25">
      <c r="C849" s="245"/>
      <c r="D849" s="245"/>
      <c r="E849" s="246"/>
      <c r="F849" s="247"/>
    </row>
    <row r="850" spans="3:6" customFormat="1" ht="15" x14ac:dyDescent="0.25">
      <c r="C850" s="245"/>
      <c r="D850" s="245"/>
      <c r="E850" s="246"/>
      <c r="F850" s="247"/>
    </row>
    <row r="851" spans="3:6" customFormat="1" ht="15" x14ac:dyDescent="0.25">
      <c r="C851" s="245"/>
      <c r="D851" s="245"/>
      <c r="E851" s="246"/>
      <c r="F851" s="247"/>
    </row>
    <row r="852" spans="3:6" customFormat="1" ht="15" x14ac:dyDescent="0.25">
      <c r="C852" s="245"/>
      <c r="D852" s="245"/>
      <c r="E852" s="246"/>
      <c r="F852" s="247"/>
    </row>
    <row r="853" spans="3:6" customFormat="1" ht="15" x14ac:dyDescent="0.25">
      <c r="C853" s="245"/>
      <c r="D853" s="245"/>
      <c r="E853" s="246"/>
      <c r="F853" s="247"/>
    </row>
    <row r="854" spans="3:6" customFormat="1" ht="15" x14ac:dyDescent="0.25">
      <c r="C854" s="245"/>
      <c r="D854" s="245"/>
      <c r="E854" s="246"/>
      <c r="F854" s="247"/>
    </row>
    <row r="855" spans="3:6" customFormat="1" ht="15" x14ac:dyDescent="0.25">
      <c r="C855" s="245"/>
      <c r="D855" s="245"/>
      <c r="E855" s="246"/>
      <c r="F855" s="247"/>
    </row>
    <row r="856" spans="3:6" customFormat="1" ht="15" x14ac:dyDescent="0.25">
      <c r="C856" s="245"/>
      <c r="D856" s="245"/>
      <c r="E856" s="246"/>
      <c r="F856" s="247"/>
    </row>
    <row r="857" spans="3:6" customFormat="1" ht="15" x14ac:dyDescent="0.25">
      <c r="C857" s="245"/>
      <c r="D857" s="245"/>
      <c r="E857" s="246"/>
      <c r="F857" s="247"/>
    </row>
    <row r="858" spans="3:6" customFormat="1" ht="15" x14ac:dyDescent="0.25">
      <c r="C858" s="245"/>
      <c r="D858" s="245"/>
      <c r="E858" s="246"/>
      <c r="F858" s="247"/>
    </row>
    <row r="859" spans="3:6" customFormat="1" ht="15" x14ac:dyDescent="0.25">
      <c r="C859" s="245"/>
      <c r="D859" s="245"/>
      <c r="E859" s="246"/>
      <c r="F859" s="247"/>
    </row>
    <row r="860" spans="3:6" customFormat="1" ht="15" x14ac:dyDescent="0.25">
      <c r="C860" s="245"/>
      <c r="D860" s="245"/>
      <c r="E860" s="246"/>
      <c r="F860" s="247"/>
    </row>
    <row r="861" spans="3:6" customFormat="1" ht="15" x14ac:dyDescent="0.25">
      <c r="C861" s="245"/>
      <c r="D861" s="245"/>
      <c r="E861" s="246"/>
      <c r="F861" s="247"/>
    </row>
    <row r="862" spans="3:6" customFormat="1" ht="15" x14ac:dyDescent="0.25">
      <c r="C862" s="245"/>
      <c r="D862" s="245"/>
      <c r="E862" s="246"/>
      <c r="F862" s="247"/>
    </row>
    <row r="863" spans="3:6" customFormat="1" ht="15" x14ac:dyDescent="0.25">
      <c r="C863" s="245"/>
      <c r="D863" s="245"/>
      <c r="E863" s="246"/>
      <c r="F863" s="247"/>
    </row>
    <row r="864" spans="3:6" customFormat="1" ht="15" x14ac:dyDescent="0.25">
      <c r="C864" s="245"/>
      <c r="D864" s="245"/>
      <c r="E864" s="246"/>
      <c r="F864" s="247"/>
    </row>
    <row r="865" spans="3:6" customFormat="1" ht="15" x14ac:dyDescent="0.25">
      <c r="C865" s="245"/>
      <c r="D865" s="245"/>
      <c r="E865" s="246"/>
      <c r="F865" s="247"/>
    </row>
    <row r="866" spans="3:6" customFormat="1" ht="15" x14ac:dyDescent="0.25">
      <c r="C866" s="245"/>
      <c r="D866" s="245"/>
      <c r="E866" s="246"/>
      <c r="F866" s="247"/>
    </row>
    <row r="867" spans="3:6" customFormat="1" ht="15" x14ac:dyDescent="0.25">
      <c r="C867" s="245"/>
      <c r="D867" s="245"/>
      <c r="E867" s="246"/>
      <c r="F867" s="247"/>
    </row>
    <row r="868" spans="3:6" customFormat="1" ht="15" x14ac:dyDescent="0.25">
      <c r="C868" s="245"/>
      <c r="D868" s="245"/>
      <c r="E868" s="246"/>
      <c r="F868" s="247"/>
    </row>
    <row r="869" spans="3:6" customFormat="1" ht="15" x14ac:dyDescent="0.25">
      <c r="C869" s="245"/>
      <c r="D869" s="245"/>
      <c r="E869" s="246"/>
      <c r="F869" s="247"/>
    </row>
    <row r="870" spans="3:6" customFormat="1" ht="15" x14ac:dyDescent="0.25">
      <c r="C870" s="245"/>
      <c r="D870" s="245"/>
      <c r="E870" s="246"/>
      <c r="F870" s="247"/>
    </row>
    <row r="871" spans="3:6" customFormat="1" ht="15" x14ac:dyDescent="0.25">
      <c r="C871" s="245"/>
      <c r="D871" s="245"/>
      <c r="E871" s="246"/>
      <c r="F871" s="247"/>
    </row>
    <row r="872" spans="3:6" customFormat="1" ht="15" x14ac:dyDescent="0.25">
      <c r="C872" s="245"/>
      <c r="D872" s="245"/>
      <c r="E872" s="246"/>
      <c r="F872" s="247"/>
    </row>
    <row r="873" spans="3:6" customFormat="1" ht="15" x14ac:dyDescent="0.25">
      <c r="C873" s="245"/>
      <c r="D873" s="245"/>
      <c r="E873" s="246"/>
      <c r="F873" s="247"/>
    </row>
    <row r="874" spans="3:6" customFormat="1" ht="15" x14ac:dyDescent="0.25">
      <c r="C874" s="245"/>
      <c r="D874" s="245"/>
      <c r="E874" s="246"/>
      <c r="F874" s="247"/>
    </row>
    <row r="875" spans="3:6" customFormat="1" ht="15" x14ac:dyDescent="0.25">
      <c r="C875" s="245"/>
      <c r="D875" s="245"/>
      <c r="E875" s="246"/>
      <c r="F875" s="247"/>
    </row>
    <row r="876" spans="3:6" customFormat="1" ht="15" x14ac:dyDescent="0.25">
      <c r="C876" s="245"/>
      <c r="D876" s="245"/>
      <c r="E876" s="246"/>
      <c r="F876" s="247"/>
    </row>
    <row r="877" spans="3:6" customFormat="1" ht="15" x14ac:dyDescent="0.25">
      <c r="C877" s="245"/>
      <c r="D877" s="245"/>
      <c r="E877" s="246"/>
      <c r="F877" s="247"/>
    </row>
    <row r="878" spans="3:6" customFormat="1" ht="15" x14ac:dyDescent="0.25">
      <c r="C878" s="245"/>
      <c r="D878" s="245"/>
      <c r="E878" s="246"/>
      <c r="F878" s="247"/>
    </row>
    <row r="879" spans="3:6" customFormat="1" ht="15" x14ac:dyDescent="0.25">
      <c r="C879" s="245"/>
      <c r="D879" s="245"/>
      <c r="E879" s="246"/>
      <c r="F879" s="247"/>
    </row>
    <row r="880" spans="3:6" customFormat="1" ht="15" x14ac:dyDescent="0.25">
      <c r="C880" s="245"/>
      <c r="D880" s="245"/>
      <c r="E880" s="246"/>
      <c r="F880" s="247"/>
    </row>
    <row r="881" spans="3:6" customFormat="1" ht="15" x14ac:dyDescent="0.25">
      <c r="C881" s="245"/>
      <c r="D881" s="245"/>
      <c r="E881" s="246"/>
      <c r="F881" s="247"/>
    </row>
    <row r="882" spans="3:6" customFormat="1" ht="15" x14ac:dyDescent="0.25">
      <c r="C882" s="245"/>
      <c r="D882" s="245"/>
      <c r="E882" s="246"/>
      <c r="F882" s="247"/>
    </row>
    <row r="883" spans="3:6" customFormat="1" ht="15" x14ac:dyDescent="0.25">
      <c r="C883" s="245"/>
      <c r="D883" s="245"/>
      <c r="E883" s="246"/>
      <c r="F883" s="247"/>
    </row>
    <row r="884" spans="3:6" customFormat="1" ht="15" x14ac:dyDescent="0.25">
      <c r="C884" s="245"/>
      <c r="D884" s="245"/>
      <c r="E884" s="246"/>
      <c r="F884" s="247"/>
    </row>
    <row r="885" spans="3:6" customFormat="1" ht="15" x14ac:dyDescent="0.25">
      <c r="C885" s="245"/>
      <c r="D885" s="245"/>
      <c r="E885" s="246"/>
      <c r="F885" s="247"/>
    </row>
    <row r="886" spans="3:6" customFormat="1" ht="15" x14ac:dyDescent="0.25">
      <c r="C886" s="245"/>
      <c r="D886" s="245"/>
      <c r="E886" s="246"/>
      <c r="F886" s="247"/>
    </row>
    <row r="887" spans="3:6" customFormat="1" ht="15" x14ac:dyDescent="0.25">
      <c r="C887" s="245"/>
      <c r="D887" s="245"/>
      <c r="E887" s="246"/>
      <c r="F887" s="247"/>
    </row>
    <row r="888" spans="3:6" customFormat="1" ht="15" x14ac:dyDescent="0.25">
      <c r="C888" s="245"/>
      <c r="D888" s="245"/>
      <c r="E888" s="246"/>
      <c r="F888" s="247"/>
    </row>
    <row r="889" spans="3:6" customFormat="1" ht="15" x14ac:dyDescent="0.25">
      <c r="C889" s="245"/>
      <c r="D889" s="245"/>
      <c r="E889" s="246"/>
      <c r="F889" s="247"/>
    </row>
    <row r="890" spans="3:6" customFormat="1" ht="15" x14ac:dyDescent="0.25">
      <c r="C890" s="245"/>
      <c r="D890" s="245"/>
      <c r="E890" s="246"/>
      <c r="F890" s="247"/>
    </row>
    <row r="891" spans="3:6" customFormat="1" ht="15" x14ac:dyDescent="0.25">
      <c r="C891" s="245"/>
      <c r="D891" s="245"/>
      <c r="E891" s="246"/>
      <c r="F891" s="247"/>
    </row>
    <row r="892" spans="3:6" customFormat="1" ht="15" x14ac:dyDescent="0.25">
      <c r="C892" s="245"/>
      <c r="D892" s="245"/>
      <c r="E892" s="246"/>
      <c r="F892" s="247"/>
    </row>
    <row r="893" spans="3:6" customFormat="1" ht="15" x14ac:dyDescent="0.25">
      <c r="C893" s="245"/>
      <c r="D893" s="245"/>
      <c r="E893" s="246"/>
      <c r="F893" s="247"/>
    </row>
    <row r="894" spans="3:6" customFormat="1" ht="15" x14ac:dyDescent="0.25">
      <c r="C894" s="245"/>
      <c r="D894" s="245"/>
      <c r="E894" s="246"/>
      <c r="F894" s="247"/>
    </row>
    <row r="895" spans="3:6" customFormat="1" ht="15" x14ac:dyDescent="0.25">
      <c r="C895" s="245"/>
      <c r="D895" s="245"/>
      <c r="E895" s="246"/>
      <c r="F895" s="247"/>
    </row>
    <row r="896" spans="3:6" customFormat="1" ht="15" x14ac:dyDescent="0.25">
      <c r="C896" s="245"/>
      <c r="D896" s="245"/>
      <c r="E896" s="246"/>
      <c r="F896" s="247"/>
    </row>
    <row r="897" spans="3:6" customFormat="1" ht="15" x14ac:dyDescent="0.25">
      <c r="C897" s="245"/>
      <c r="D897" s="245"/>
      <c r="E897" s="246"/>
      <c r="F897" s="247"/>
    </row>
    <row r="898" spans="3:6" customFormat="1" ht="15" x14ac:dyDescent="0.25">
      <c r="C898" s="245"/>
      <c r="D898" s="245"/>
      <c r="E898" s="246"/>
      <c r="F898" s="247"/>
    </row>
    <row r="899" spans="3:6" customFormat="1" ht="15" x14ac:dyDescent="0.25">
      <c r="C899" s="245"/>
      <c r="D899" s="245"/>
      <c r="E899" s="246"/>
      <c r="F899" s="247"/>
    </row>
    <row r="900" spans="3:6" customFormat="1" ht="15" x14ac:dyDescent="0.25">
      <c r="C900" s="245"/>
      <c r="D900" s="245"/>
      <c r="E900" s="246"/>
      <c r="F900" s="247"/>
    </row>
    <row r="901" spans="3:6" customFormat="1" ht="15" x14ac:dyDescent="0.25">
      <c r="C901" s="245"/>
      <c r="D901" s="245"/>
      <c r="E901" s="246"/>
      <c r="F901" s="247"/>
    </row>
    <row r="902" spans="3:6" customFormat="1" ht="15" x14ac:dyDescent="0.25">
      <c r="C902" s="245"/>
      <c r="D902" s="245"/>
      <c r="E902" s="246"/>
      <c r="F902" s="247"/>
    </row>
    <row r="903" spans="3:6" customFormat="1" ht="15" x14ac:dyDescent="0.25">
      <c r="C903" s="245"/>
      <c r="D903" s="245"/>
      <c r="E903" s="246"/>
      <c r="F903" s="247"/>
    </row>
    <row r="904" spans="3:6" customFormat="1" ht="15" x14ac:dyDescent="0.25">
      <c r="C904" s="245"/>
      <c r="D904" s="245"/>
      <c r="E904" s="246"/>
      <c r="F904" s="247"/>
    </row>
    <row r="905" spans="3:6" customFormat="1" ht="15" x14ac:dyDescent="0.25">
      <c r="C905" s="245"/>
      <c r="D905" s="245"/>
      <c r="E905" s="246"/>
      <c r="F905" s="247"/>
    </row>
    <row r="906" spans="3:6" customFormat="1" ht="15" x14ac:dyDescent="0.25">
      <c r="C906" s="245"/>
      <c r="D906" s="245"/>
      <c r="E906" s="246"/>
      <c r="F906" s="247"/>
    </row>
    <row r="907" spans="3:6" customFormat="1" ht="15" x14ac:dyDescent="0.25">
      <c r="C907" s="245"/>
      <c r="D907" s="245"/>
      <c r="E907" s="246"/>
      <c r="F907" s="247"/>
    </row>
    <row r="908" spans="3:6" customFormat="1" ht="15" x14ac:dyDescent="0.25">
      <c r="C908" s="245"/>
      <c r="D908" s="245"/>
      <c r="E908" s="246"/>
      <c r="F908" s="247"/>
    </row>
    <row r="909" spans="3:6" customFormat="1" ht="15" x14ac:dyDescent="0.25">
      <c r="C909" s="245"/>
      <c r="D909" s="245"/>
      <c r="E909" s="246"/>
      <c r="F909" s="247"/>
    </row>
    <row r="910" spans="3:6" customFormat="1" ht="15" x14ac:dyDescent="0.25">
      <c r="C910" s="245"/>
      <c r="D910" s="245"/>
      <c r="E910" s="246"/>
      <c r="F910" s="247"/>
    </row>
    <row r="911" spans="3:6" customFormat="1" ht="15" x14ac:dyDescent="0.25">
      <c r="C911" s="245"/>
      <c r="D911" s="245"/>
      <c r="E911" s="246"/>
      <c r="F911" s="247"/>
    </row>
    <row r="912" spans="3:6" customFormat="1" ht="15" x14ac:dyDescent="0.25">
      <c r="C912" s="245"/>
      <c r="D912" s="245"/>
      <c r="E912" s="246"/>
      <c r="F912" s="247"/>
    </row>
    <row r="913" spans="3:6" customFormat="1" ht="15" x14ac:dyDescent="0.25">
      <c r="C913" s="245"/>
      <c r="D913" s="245"/>
      <c r="E913" s="246"/>
      <c r="F913" s="247"/>
    </row>
    <row r="914" spans="3:6" customFormat="1" ht="15" x14ac:dyDescent="0.25">
      <c r="C914" s="245"/>
      <c r="D914" s="245"/>
      <c r="E914" s="246"/>
      <c r="F914" s="247"/>
    </row>
    <row r="915" spans="3:6" customFormat="1" ht="15" x14ac:dyDescent="0.25">
      <c r="C915" s="245"/>
      <c r="D915" s="245"/>
      <c r="E915" s="246"/>
      <c r="F915" s="247"/>
    </row>
    <row r="916" spans="3:6" customFormat="1" ht="15" x14ac:dyDescent="0.25">
      <c r="C916" s="245"/>
      <c r="D916" s="245"/>
      <c r="E916" s="246"/>
      <c r="F916" s="247"/>
    </row>
    <row r="917" spans="3:6" customFormat="1" ht="15" x14ac:dyDescent="0.25">
      <c r="C917" s="245"/>
      <c r="D917" s="245"/>
      <c r="E917" s="246"/>
      <c r="F917" s="247"/>
    </row>
    <row r="918" spans="3:6" customFormat="1" ht="15" x14ac:dyDescent="0.25">
      <c r="C918" s="245"/>
      <c r="D918" s="245"/>
      <c r="E918" s="246"/>
      <c r="F918" s="247"/>
    </row>
    <row r="919" spans="3:6" customFormat="1" ht="15" x14ac:dyDescent="0.25">
      <c r="C919" s="245"/>
      <c r="D919" s="245"/>
      <c r="E919" s="246"/>
      <c r="F919" s="247"/>
    </row>
    <row r="920" spans="3:6" customFormat="1" ht="15" x14ac:dyDescent="0.25">
      <c r="C920" s="245"/>
      <c r="D920" s="245"/>
      <c r="E920" s="246"/>
      <c r="F920" s="247"/>
    </row>
    <row r="921" spans="3:6" customFormat="1" ht="15" x14ac:dyDescent="0.25">
      <c r="C921" s="245"/>
      <c r="D921" s="245"/>
      <c r="E921" s="246"/>
      <c r="F921" s="247"/>
    </row>
    <row r="922" spans="3:6" customFormat="1" ht="15" x14ac:dyDescent="0.25">
      <c r="C922" s="245"/>
      <c r="D922" s="245"/>
      <c r="E922" s="246"/>
      <c r="F922" s="247"/>
    </row>
    <row r="923" spans="3:6" customFormat="1" ht="15" x14ac:dyDescent="0.25">
      <c r="C923" s="245"/>
      <c r="D923" s="245"/>
      <c r="E923" s="246"/>
      <c r="F923" s="247"/>
    </row>
    <row r="924" spans="3:6" customFormat="1" ht="15" x14ac:dyDescent="0.25">
      <c r="C924" s="245"/>
      <c r="D924" s="245"/>
      <c r="E924" s="246"/>
      <c r="F924" s="247"/>
    </row>
    <row r="925" spans="3:6" customFormat="1" ht="15" x14ac:dyDescent="0.25">
      <c r="C925" s="245"/>
      <c r="D925" s="245"/>
      <c r="E925" s="246"/>
      <c r="F925" s="247"/>
    </row>
    <row r="926" spans="3:6" customFormat="1" ht="15" x14ac:dyDescent="0.25">
      <c r="C926" s="245"/>
      <c r="D926" s="245"/>
      <c r="E926" s="246"/>
      <c r="F926" s="247"/>
    </row>
    <row r="927" spans="3:6" customFormat="1" ht="15" x14ac:dyDescent="0.25">
      <c r="C927" s="245"/>
      <c r="D927" s="245"/>
      <c r="E927" s="246"/>
      <c r="F927" s="247"/>
    </row>
    <row r="928" spans="3:6" customFormat="1" ht="15" x14ac:dyDescent="0.25">
      <c r="C928" s="245"/>
      <c r="D928" s="245"/>
      <c r="E928" s="246"/>
      <c r="F928" s="247"/>
    </row>
    <row r="929" spans="3:6" customFormat="1" ht="15" x14ac:dyDescent="0.25">
      <c r="C929" s="245"/>
      <c r="D929" s="245"/>
      <c r="E929" s="246"/>
      <c r="F929" s="247"/>
    </row>
    <row r="930" spans="3:6" customFormat="1" ht="15" x14ac:dyDescent="0.25">
      <c r="C930" s="245"/>
      <c r="D930" s="245"/>
      <c r="E930" s="246"/>
      <c r="F930" s="247"/>
    </row>
    <row r="931" spans="3:6" customFormat="1" ht="15" x14ac:dyDescent="0.25">
      <c r="C931" s="245"/>
      <c r="D931" s="245"/>
      <c r="E931" s="246"/>
      <c r="F931" s="247"/>
    </row>
    <row r="932" spans="3:6" customFormat="1" ht="15" x14ac:dyDescent="0.25">
      <c r="C932" s="245"/>
      <c r="D932" s="245"/>
      <c r="E932" s="246"/>
      <c r="F932" s="247"/>
    </row>
    <row r="933" spans="3:6" customFormat="1" ht="15" x14ac:dyDescent="0.25">
      <c r="C933" s="245"/>
      <c r="D933" s="245"/>
      <c r="E933" s="246"/>
      <c r="F933" s="247"/>
    </row>
    <row r="934" spans="3:6" customFormat="1" ht="15" x14ac:dyDescent="0.25">
      <c r="C934" s="245"/>
      <c r="D934" s="245"/>
      <c r="E934" s="246"/>
      <c r="F934" s="247"/>
    </row>
    <row r="935" spans="3:6" customFormat="1" ht="15" x14ac:dyDescent="0.25">
      <c r="C935" s="245"/>
      <c r="D935" s="245"/>
      <c r="E935" s="246"/>
      <c r="F935" s="247"/>
    </row>
    <row r="936" spans="3:6" customFormat="1" ht="15" x14ac:dyDescent="0.25">
      <c r="C936" s="245"/>
      <c r="D936" s="245"/>
      <c r="E936" s="246"/>
      <c r="F936" s="247"/>
    </row>
    <row r="937" spans="3:6" customFormat="1" ht="15" x14ac:dyDescent="0.25">
      <c r="C937" s="245"/>
      <c r="D937" s="245"/>
      <c r="E937" s="246"/>
      <c r="F937" s="247"/>
    </row>
    <row r="938" spans="3:6" customFormat="1" ht="15" x14ac:dyDescent="0.25">
      <c r="C938" s="245"/>
      <c r="D938" s="245"/>
      <c r="E938" s="246"/>
      <c r="F938" s="247"/>
    </row>
    <row r="939" spans="3:6" customFormat="1" ht="15" x14ac:dyDescent="0.25">
      <c r="C939" s="245"/>
      <c r="D939" s="245"/>
      <c r="E939" s="246"/>
      <c r="F939" s="247"/>
    </row>
    <row r="940" spans="3:6" customFormat="1" ht="15" x14ac:dyDescent="0.25">
      <c r="C940" s="245"/>
      <c r="D940" s="245"/>
      <c r="E940" s="246"/>
      <c r="F940" s="247"/>
    </row>
    <row r="941" spans="3:6" customFormat="1" ht="15" x14ac:dyDescent="0.25">
      <c r="C941" s="245"/>
      <c r="D941" s="245"/>
      <c r="E941" s="246"/>
      <c r="F941" s="247"/>
    </row>
    <row r="942" spans="3:6" customFormat="1" ht="15" x14ac:dyDescent="0.25">
      <c r="C942" s="245"/>
      <c r="D942" s="245"/>
      <c r="E942" s="246"/>
      <c r="F942" s="247"/>
    </row>
    <row r="943" spans="3:6" customFormat="1" ht="15" x14ac:dyDescent="0.25">
      <c r="C943" s="245"/>
      <c r="D943" s="245"/>
      <c r="E943" s="246"/>
      <c r="F943" s="247"/>
    </row>
    <row r="944" spans="3:6" customFormat="1" ht="15" x14ac:dyDescent="0.25">
      <c r="C944" s="245"/>
      <c r="D944" s="245"/>
      <c r="E944" s="246"/>
      <c r="F944" s="247"/>
    </row>
    <row r="945" spans="3:6" customFormat="1" ht="15" x14ac:dyDescent="0.25">
      <c r="C945" s="245"/>
      <c r="D945" s="245"/>
      <c r="E945" s="246"/>
      <c r="F945" s="247"/>
    </row>
    <row r="946" spans="3:6" customFormat="1" ht="15" x14ac:dyDescent="0.25">
      <c r="C946" s="245"/>
      <c r="D946" s="245"/>
      <c r="E946" s="246"/>
      <c r="F946" s="247"/>
    </row>
    <row r="947" spans="3:6" customFormat="1" ht="15" x14ac:dyDescent="0.25">
      <c r="C947" s="245"/>
      <c r="D947" s="245"/>
      <c r="E947" s="246"/>
      <c r="F947" s="247"/>
    </row>
    <row r="948" spans="3:6" customFormat="1" ht="15" x14ac:dyDescent="0.25">
      <c r="C948" s="245"/>
      <c r="D948" s="245"/>
      <c r="E948" s="246"/>
      <c r="F948" s="247"/>
    </row>
    <row r="949" spans="3:6" customFormat="1" ht="15" x14ac:dyDescent="0.25">
      <c r="C949" s="245"/>
      <c r="D949" s="245"/>
      <c r="E949" s="246"/>
      <c r="F949" s="247"/>
    </row>
    <row r="950" spans="3:6" customFormat="1" ht="15" x14ac:dyDescent="0.25">
      <c r="C950" s="245"/>
      <c r="D950" s="245"/>
      <c r="E950" s="246"/>
      <c r="F950" s="247"/>
    </row>
    <row r="951" spans="3:6" customFormat="1" ht="15" x14ac:dyDescent="0.25">
      <c r="C951" s="245"/>
      <c r="D951" s="245"/>
      <c r="E951" s="246"/>
      <c r="F951" s="247"/>
    </row>
    <row r="952" spans="3:6" customFormat="1" ht="15" x14ac:dyDescent="0.25">
      <c r="C952" s="245"/>
      <c r="D952" s="245"/>
      <c r="E952" s="246"/>
      <c r="F952" s="247"/>
    </row>
    <row r="953" spans="3:6" customFormat="1" ht="15" x14ac:dyDescent="0.25">
      <c r="C953" s="245"/>
      <c r="D953" s="245"/>
      <c r="E953" s="246"/>
      <c r="F953" s="247"/>
    </row>
    <row r="954" spans="3:6" customFormat="1" ht="15" x14ac:dyDescent="0.25">
      <c r="C954" s="245"/>
      <c r="D954" s="245"/>
      <c r="E954" s="246"/>
      <c r="F954" s="247"/>
    </row>
    <row r="955" spans="3:6" customFormat="1" ht="15" x14ac:dyDescent="0.25">
      <c r="C955" s="245"/>
      <c r="D955" s="245"/>
      <c r="E955" s="246"/>
      <c r="F955" s="247"/>
    </row>
    <row r="956" spans="3:6" customFormat="1" ht="15" x14ac:dyDescent="0.25">
      <c r="C956" s="245"/>
      <c r="D956" s="245"/>
      <c r="E956" s="246"/>
      <c r="F956" s="247"/>
    </row>
    <row r="957" spans="3:6" customFormat="1" ht="15" x14ac:dyDescent="0.25">
      <c r="C957" s="245"/>
      <c r="D957" s="245"/>
      <c r="E957" s="246"/>
      <c r="F957" s="247"/>
    </row>
    <row r="958" spans="3:6" customFormat="1" ht="15" x14ac:dyDescent="0.25">
      <c r="C958" s="245"/>
      <c r="D958" s="245"/>
      <c r="E958" s="246"/>
      <c r="F958" s="247"/>
    </row>
    <row r="959" spans="3:6" customFormat="1" ht="15" x14ac:dyDescent="0.25">
      <c r="C959" s="245"/>
      <c r="D959" s="245"/>
      <c r="E959" s="246"/>
      <c r="F959" s="247"/>
    </row>
    <row r="960" spans="3:6" customFormat="1" ht="15" x14ac:dyDescent="0.25">
      <c r="C960" s="245"/>
      <c r="D960" s="245"/>
      <c r="E960" s="246"/>
      <c r="F960" s="247"/>
    </row>
    <row r="961" spans="3:6" customFormat="1" ht="15" x14ac:dyDescent="0.25">
      <c r="C961" s="245"/>
      <c r="D961" s="245"/>
      <c r="E961" s="246"/>
      <c r="F961" s="247"/>
    </row>
    <row r="962" spans="3:6" customFormat="1" ht="15" x14ac:dyDescent="0.25">
      <c r="C962" s="245"/>
      <c r="D962" s="245"/>
      <c r="E962" s="246"/>
      <c r="F962" s="247"/>
    </row>
    <row r="963" spans="3:6" customFormat="1" ht="15" x14ac:dyDescent="0.25">
      <c r="C963" s="245"/>
      <c r="D963" s="245"/>
      <c r="E963" s="246"/>
      <c r="F963" s="247"/>
    </row>
    <row r="964" spans="3:6" customFormat="1" ht="15" x14ac:dyDescent="0.25">
      <c r="C964" s="245"/>
      <c r="D964" s="245"/>
      <c r="E964" s="246"/>
      <c r="F964" s="247"/>
    </row>
    <row r="965" spans="3:6" customFormat="1" ht="15" x14ac:dyDescent="0.25">
      <c r="C965" s="245"/>
      <c r="D965" s="245"/>
      <c r="E965" s="246"/>
      <c r="F965" s="247"/>
    </row>
    <row r="966" spans="3:6" customFormat="1" ht="15" x14ac:dyDescent="0.25">
      <c r="C966" s="245"/>
      <c r="D966" s="245"/>
      <c r="E966" s="246"/>
      <c r="F966" s="247"/>
    </row>
    <row r="967" spans="3:6" customFormat="1" ht="15" x14ac:dyDescent="0.25">
      <c r="C967" s="245"/>
      <c r="D967" s="245"/>
      <c r="E967" s="246"/>
      <c r="F967" s="247"/>
    </row>
    <row r="968" spans="3:6" customFormat="1" ht="15" x14ac:dyDescent="0.25">
      <c r="C968" s="245"/>
      <c r="D968" s="245"/>
      <c r="E968" s="246"/>
      <c r="F968" s="247"/>
    </row>
    <row r="969" spans="3:6" customFormat="1" ht="15" x14ac:dyDescent="0.25">
      <c r="C969" s="245"/>
      <c r="D969" s="245"/>
      <c r="E969" s="246"/>
      <c r="F969" s="247"/>
    </row>
    <row r="970" spans="3:6" customFormat="1" ht="15" x14ac:dyDescent="0.25">
      <c r="C970" s="245"/>
      <c r="D970" s="245"/>
      <c r="E970" s="246"/>
      <c r="F970" s="247"/>
    </row>
    <row r="971" spans="3:6" customFormat="1" ht="15" x14ac:dyDescent="0.25">
      <c r="C971" s="245"/>
      <c r="D971" s="245"/>
      <c r="E971" s="246"/>
      <c r="F971" s="247"/>
    </row>
    <row r="972" spans="3:6" customFormat="1" ht="15" x14ac:dyDescent="0.25">
      <c r="C972" s="245"/>
      <c r="D972" s="245"/>
      <c r="E972" s="246"/>
      <c r="F972" s="247"/>
    </row>
    <row r="973" spans="3:6" customFormat="1" ht="15" x14ac:dyDescent="0.25">
      <c r="C973" s="245"/>
      <c r="D973" s="245"/>
      <c r="E973" s="246"/>
      <c r="F973" s="247"/>
    </row>
    <row r="974" spans="3:6" customFormat="1" ht="15" x14ac:dyDescent="0.25">
      <c r="C974" s="245"/>
      <c r="D974" s="245"/>
      <c r="E974" s="246"/>
      <c r="F974" s="247"/>
    </row>
    <row r="975" spans="3:6" customFormat="1" ht="15" x14ac:dyDescent="0.25">
      <c r="C975" s="245"/>
      <c r="D975" s="245"/>
      <c r="E975" s="246"/>
      <c r="F975" s="247"/>
    </row>
    <row r="976" spans="3:6" customFormat="1" ht="15" x14ac:dyDescent="0.25">
      <c r="C976" s="245"/>
      <c r="D976" s="245"/>
      <c r="E976" s="246"/>
      <c r="F976" s="247"/>
    </row>
    <row r="977" spans="3:6" customFormat="1" ht="15" x14ac:dyDescent="0.25">
      <c r="C977" s="245"/>
      <c r="D977" s="245"/>
      <c r="E977" s="246"/>
      <c r="F977" s="247"/>
    </row>
    <row r="978" spans="3:6" customFormat="1" ht="15" x14ac:dyDescent="0.25">
      <c r="C978" s="245"/>
      <c r="D978" s="245"/>
      <c r="E978" s="246"/>
      <c r="F978" s="247"/>
    </row>
    <row r="979" spans="3:6" customFormat="1" ht="15" x14ac:dyDescent="0.25">
      <c r="C979" s="245"/>
      <c r="D979" s="245"/>
      <c r="E979" s="246"/>
      <c r="F979" s="247"/>
    </row>
    <row r="980" spans="3:6" customFormat="1" ht="15" x14ac:dyDescent="0.25">
      <c r="C980" s="245"/>
      <c r="D980" s="245"/>
      <c r="E980" s="246"/>
      <c r="F980" s="247"/>
    </row>
    <row r="981" spans="3:6" customFormat="1" ht="15" x14ac:dyDescent="0.25">
      <c r="C981" s="245"/>
      <c r="D981" s="245"/>
      <c r="E981" s="246"/>
      <c r="F981" s="247"/>
    </row>
    <row r="982" spans="3:6" customFormat="1" ht="15" x14ac:dyDescent="0.25">
      <c r="C982" s="245"/>
      <c r="D982" s="245"/>
      <c r="E982" s="246"/>
      <c r="F982" s="247"/>
    </row>
    <row r="983" spans="3:6" customFormat="1" ht="15" x14ac:dyDescent="0.25">
      <c r="C983" s="245"/>
      <c r="D983" s="245"/>
      <c r="E983" s="246"/>
      <c r="F983" s="247"/>
    </row>
    <row r="984" spans="3:6" customFormat="1" ht="15" x14ac:dyDescent="0.25">
      <c r="C984" s="245"/>
      <c r="D984" s="245"/>
      <c r="E984" s="246"/>
      <c r="F984" s="247"/>
    </row>
    <row r="985" spans="3:6" customFormat="1" ht="15" x14ac:dyDescent="0.25">
      <c r="C985" s="245"/>
      <c r="D985" s="245"/>
      <c r="E985" s="246"/>
      <c r="F985" s="247"/>
    </row>
    <row r="986" spans="3:6" customFormat="1" ht="15" x14ac:dyDescent="0.25">
      <c r="C986" s="245"/>
      <c r="D986" s="245"/>
      <c r="E986" s="246"/>
      <c r="F986" s="247"/>
    </row>
    <row r="987" spans="3:6" customFormat="1" ht="15" x14ac:dyDescent="0.25">
      <c r="C987" s="245"/>
      <c r="D987" s="245"/>
      <c r="E987" s="246"/>
      <c r="F987" s="247"/>
    </row>
    <row r="988" spans="3:6" customFormat="1" ht="15" x14ac:dyDescent="0.25">
      <c r="C988" s="245"/>
      <c r="D988" s="245"/>
      <c r="E988" s="246"/>
      <c r="F988" s="247"/>
    </row>
    <row r="989" spans="3:6" customFormat="1" ht="15" x14ac:dyDescent="0.25">
      <c r="C989" s="245"/>
      <c r="D989" s="245"/>
      <c r="E989" s="246"/>
      <c r="F989" s="247"/>
    </row>
    <row r="990" spans="3:6" customFormat="1" ht="15" x14ac:dyDescent="0.25">
      <c r="C990" s="245"/>
      <c r="D990" s="245"/>
      <c r="E990" s="246"/>
      <c r="F990" s="247"/>
    </row>
    <row r="991" spans="3:6" customFormat="1" ht="15" x14ac:dyDescent="0.25">
      <c r="C991" s="245"/>
      <c r="D991" s="245"/>
      <c r="E991" s="246"/>
      <c r="F991" s="247"/>
    </row>
    <row r="992" spans="3:6" customFormat="1" ht="15" x14ac:dyDescent="0.25">
      <c r="C992" s="245"/>
      <c r="D992" s="245"/>
      <c r="E992" s="246"/>
      <c r="F992" s="247"/>
    </row>
    <row r="993" spans="3:6" customFormat="1" ht="15" x14ac:dyDescent="0.25">
      <c r="C993" s="245"/>
      <c r="D993" s="245"/>
      <c r="E993" s="246"/>
      <c r="F993" s="247"/>
    </row>
    <row r="994" spans="3:6" customFormat="1" ht="15" x14ac:dyDescent="0.25">
      <c r="C994" s="245"/>
      <c r="D994" s="245"/>
      <c r="E994" s="246"/>
      <c r="F994" s="247"/>
    </row>
    <row r="995" spans="3:6" customFormat="1" ht="15" x14ac:dyDescent="0.25">
      <c r="C995" s="245"/>
      <c r="D995" s="245"/>
      <c r="E995" s="246"/>
      <c r="F995" s="247"/>
    </row>
    <row r="996" spans="3:6" customFormat="1" ht="15" x14ac:dyDescent="0.25">
      <c r="C996" s="245"/>
      <c r="D996" s="245"/>
      <c r="E996" s="246"/>
      <c r="F996" s="247"/>
    </row>
    <row r="997" spans="3:6" customFormat="1" ht="15" x14ac:dyDescent="0.25">
      <c r="C997" s="245"/>
      <c r="D997" s="245"/>
      <c r="E997" s="246"/>
      <c r="F997" s="247"/>
    </row>
    <row r="998" spans="3:6" customFormat="1" ht="15" x14ac:dyDescent="0.25">
      <c r="C998" s="245"/>
      <c r="D998" s="245"/>
      <c r="E998" s="246"/>
      <c r="F998" s="247"/>
    </row>
    <row r="999" spans="3:6" customFormat="1" ht="15" x14ac:dyDescent="0.25">
      <c r="C999" s="245"/>
      <c r="D999" s="245"/>
      <c r="E999" s="246"/>
      <c r="F999" s="247"/>
    </row>
    <row r="1000" spans="3:6" customFormat="1" ht="15" x14ac:dyDescent="0.25">
      <c r="C1000" s="245"/>
      <c r="D1000" s="245"/>
      <c r="E1000" s="246"/>
      <c r="F1000" s="247"/>
    </row>
    <row r="1001" spans="3:6" customFormat="1" ht="15" x14ac:dyDescent="0.25">
      <c r="C1001" s="245"/>
      <c r="D1001" s="245"/>
      <c r="E1001" s="246"/>
      <c r="F1001" s="247"/>
    </row>
    <row r="1002" spans="3:6" customFormat="1" ht="15" x14ac:dyDescent="0.25">
      <c r="C1002" s="245"/>
      <c r="D1002" s="245"/>
      <c r="E1002" s="246"/>
      <c r="F1002" s="247"/>
    </row>
    <row r="1003" spans="3:6" customFormat="1" ht="15" x14ac:dyDescent="0.25">
      <c r="C1003" s="245"/>
      <c r="D1003" s="245"/>
      <c r="E1003" s="246"/>
      <c r="F1003" s="247"/>
    </row>
    <row r="1004" spans="3:6" customFormat="1" ht="15" x14ac:dyDescent="0.25">
      <c r="C1004" s="245"/>
      <c r="D1004" s="245"/>
      <c r="E1004" s="246"/>
      <c r="F1004" s="247"/>
    </row>
    <row r="1005" spans="3:6" customFormat="1" ht="15" x14ac:dyDescent="0.25">
      <c r="C1005" s="245"/>
      <c r="D1005" s="245"/>
      <c r="E1005" s="246"/>
      <c r="F1005" s="247"/>
    </row>
    <row r="1006" spans="3:6" customFormat="1" ht="15" x14ac:dyDescent="0.25">
      <c r="C1006" s="245"/>
      <c r="D1006" s="245"/>
      <c r="E1006" s="246"/>
      <c r="F1006" s="247"/>
    </row>
    <row r="1007" spans="3:6" customFormat="1" ht="15" x14ac:dyDescent="0.25">
      <c r="C1007" s="245"/>
      <c r="D1007" s="245"/>
      <c r="E1007" s="246"/>
      <c r="F1007" s="247"/>
    </row>
    <row r="1008" spans="3:6" customFormat="1" ht="15" x14ac:dyDescent="0.25">
      <c r="C1008" s="245"/>
      <c r="D1008" s="245"/>
      <c r="E1008" s="246"/>
      <c r="F1008" s="247"/>
    </row>
    <row r="1009" spans="3:6" customFormat="1" ht="15" x14ac:dyDescent="0.25">
      <c r="C1009" s="245"/>
      <c r="D1009" s="245"/>
      <c r="E1009" s="246"/>
      <c r="F1009" s="247"/>
    </row>
    <row r="1010" spans="3:6" customFormat="1" ht="15" x14ac:dyDescent="0.25">
      <c r="C1010" s="245"/>
      <c r="D1010" s="245"/>
      <c r="E1010" s="246"/>
      <c r="F1010" s="247"/>
    </row>
    <row r="1011" spans="3:6" customFormat="1" ht="15" x14ac:dyDescent="0.25">
      <c r="C1011" s="245"/>
      <c r="D1011" s="245"/>
      <c r="E1011" s="246"/>
      <c r="F1011" s="247"/>
    </row>
    <row r="1012" spans="3:6" customFormat="1" ht="15" x14ac:dyDescent="0.25">
      <c r="C1012" s="245"/>
      <c r="D1012" s="245"/>
      <c r="E1012" s="246"/>
      <c r="F1012" s="247"/>
    </row>
    <row r="1013" spans="3:6" customFormat="1" ht="15" x14ac:dyDescent="0.25">
      <c r="C1013" s="245"/>
      <c r="D1013" s="245"/>
      <c r="E1013" s="246"/>
      <c r="F1013" s="247"/>
    </row>
    <row r="1014" spans="3:6" customFormat="1" ht="15" x14ac:dyDescent="0.25">
      <c r="C1014" s="245"/>
      <c r="D1014" s="245"/>
      <c r="E1014" s="246"/>
      <c r="F1014" s="247"/>
    </row>
    <row r="1015" spans="3:6" customFormat="1" ht="15" x14ac:dyDescent="0.25">
      <c r="C1015" s="245"/>
      <c r="D1015" s="245"/>
      <c r="E1015" s="246"/>
      <c r="F1015" s="247"/>
    </row>
    <row r="1016" spans="3:6" customFormat="1" ht="15" x14ac:dyDescent="0.25">
      <c r="C1016" s="245"/>
      <c r="D1016" s="245"/>
      <c r="E1016" s="246"/>
      <c r="F1016" s="247"/>
    </row>
    <row r="1017" spans="3:6" customFormat="1" ht="15" x14ac:dyDescent="0.25">
      <c r="C1017" s="245"/>
      <c r="D1017" s="245"/>
      <c r="E1017" s="246"/>
      <c r="F1017" s="247"/>
    </row>
    <row r="1018" spans="3:6" customFormat="1" ht="15" x14ac:dyDescent="0.25">
      <c r="C1018" s="245"/>
      <c r="D1018" s="245"/>
      <c r="E1018" s="246"/>
      <c r="F1018" s="247"/>
    </row>
    <row r="1019" spans="3:6" customFormat="1" ht="15" x14ac:dyDescent="0.25">
      <c r="C1019" s="245"/>
      <c r="D1019" s="245"/>
      <c r="E1019" s="246"/>
      <c r="F1019" s="247"/>
    </row>
    <row r="1020" spans="3:6" customFormat="1" ht="15" x14ac:dyDescent="0.25">
      <c r="C1020" s="245"/>
      <c r="D1020" s="245"/>
      <c r="E1020" s="246"/>
      <c r="F1020" s="247"/>
    </row>
    <row r="1021" spans="3:6" customFormat="1" ht="15" x14ac:dyDescent="0.25">
      <c r="C1021" s="245"/>
      <c r="D1021" s="245"/>
      <c r="E1021" s="246"/>
      <c r="F1021" s="247"/>
    </row>
    <row r="1022" spans="3:6" customFormat="1" ht="15" x14ac:dyDescent="0.25">
      <c r="C1022" s="245"/>
      <c r="D1022" s="245"/>
      <c r="E1022" s="246"/>
      <c r="F1022" s="247"/>
    </row>
    <row r="1023" spans="3:6" customFormat="1" ht="15" x14ac:dyDescent="0.25">
      <c r="C1023" s="245"/>
      <c r="D1023" s="245"/>
      <c r="E1023" s="246"/>
      <c r="F1023" s="247"/>
    </row>
    <row r="1024" spans="3:6" customFormat="1" ht="15" x14ac:dyDescent="0.25">
      <c r="C1024" s="245"/>
      <c r="D1024" s="245"/>
      <c r="E1024" s="246"/>
      <c r="F1024" s="247"/>
    </row>
    <row r="1025" spans="3:6" customFormat="1" ht="15" x14ac:dyDescent="0.25">
      <c r="C1025" s="245"/>
      <c r="D1025" s="245"/>
      <c r="E1025" s="246"/>
      <c r="F1025" s="247"/>
    </row>
    <row r="1026" spans="3:6" customFormat="1" ht="15" x14ac:dyDescent="0.25">
      <c r="C1026" s="245"/>
      <c r="D1026" s="245"/>
      <c r="E1026" s="246"/>
      <c r="F1026" s="247"/>
    </row>
    <row r="1027" spans="3:6" customFormat="1" ht="15" x14ac:dyDescent="0.25">
      <c r="C1027" s="245"/>
      <c r="D1027" s="245"/>
      <c r="E1027" s="246"/>
      <c r="F1027" s="247"/>
    </row>
    <row r="1028" spans="3:6" customFormat="1" ht="15" x14ac:dyDescent="0.25">
      <c r="C1028" s="245"/>
      <c r="D1028" s="245"/>
      <c r="E1028" s="246"/>
      <c r="F1028" s="247"/>
    </row>
    <row r="1029" spans="3:6" customFormat="1" ht="15" x14ac:dyDescent="0.25">
      <c r="C1029" s="245"/>
      <c r="D1029" s="245"/>
      <c r="E1029" s="246"/>
      <c r="F1029" s="247"/>
    </row>
    <row r="1030" spans="3:6" customFormat="1" ht="15" x14ac:dyDescent="0.25">
      <c r="C1030" s="245"/>
      <c r="D1030" s="245"/>
      <c r="E1030" s="246"/>
      <c r="F1030" s="247"/>
    </row>
    <row r="1031" spans="3:6" customFormat="1" ht="15" x14ac:dyDescent="0.25">
      <c r="C1031" s="245"/>
      <c r="D1031" s="245"/>
      <c r="E1031" s="246"/>
      <c r="F1031" s="247"/>
    </row>
    <row r="1032" spans="3:6" customFormat="1" ht="15" x14ac:dyDescent="0.25">
      <c r="C1032" s="245"/>
      <c r="D1032" s="245"/>
      <c r="E1032" s="246"/>
      <c r="F1032" s="247"/>
    </row>
    <row r="1033" spans="3:6" customFormat="1" ht="15" x14ac:dyDescent="0.25">
      <c r="C1033" s="245"/>
      <c r="D1033" s="245"/>
      <c r="E1033" s="246"/>
      <c r="F1033" s="247"/>
    </row>
    <row r="1034" spans="3:6" customFormat="1" ht="15" x14ac:dyDescent="0.25">
      <c r="C1034" s="245"/>
      <c r="D1034" s="245"/>
      <c r="E1034" s="246"/>
      <c r="F1034" s="247"/>
    </row>
    <row r="1035" spans="3:6" customFormat="1" ht="15" x14ac:dyDescent="0.25">
      <c r="C1035" s="245"/>
      <c r="D1035" s="245"/>
      <c r="E1035" s="246"/>
      <c r="F1035" s="247"/>
    </row>
    <row r="1036" spans="3:6" customFormat="1" ht="15" x14ac:dyDescent="0.25">
      <c r="C1036" s="245"/>
      <c r="D1036" s="245"/>
      <c r="E1036" s="246"/>
      <c r="F1036" s="247"/>
    </row>
    <row r="1037" spans="3:6" customFormat="1" ht="15" x14ac:dyDescent="0.25">
      <c r="C1037" s="245"/>
      <c r="D1037" s="245"/>
      <c r="E1037" s="246"/>
      <c r="F1037" s="247"/>
    </row>
    <row r="1038" spans="3:6" customFormat="1" ht="15" x14ac:dyDescent="0.25">
      <c r="C1038" s="245"/>
      <c r="D1038" s="245"/>
      <c r="E1038" s="246"/>
      <c r="F1038" s="247"/>
    </row>
    <row r="1039" spans="3:6" customFormat="1" ht="15" x14ac:dyDescent="0.25">
      <c r="C1039" s="245"/>
      <c r="D1039" s="245"/>
      <c r="E1039" s="246"/>
      <c r="F1039" s="247"/>
    </row>
    <row r="1040" spans="3:6" customFormat="1" ht="15" x14ac:dyDescent="0.25">
      <c r="C1040" s="245"/>
      <c r="D1040" s="245"/>
      <c r="E1040" s="246"/>
      <c r="F1040" s="247"/>
    </row>
    <row r="1041" spans="3:6" customFormat="1" ht="15" x14ac:dyDescent="0.25">
      <c r="C1041" s="245"/>
      <c r="D1041" s="245"/>
      <c r="E1041" s="246"/>
      <c r="F1041" s="247"/>
    </row>
    <row r="1042" spans="3:6" customFormat="1" ht="15" x14ac:dyDescent="0.25">
      <c r="C1042" s="245"/>
      <c r="D1042" s="245"/>
      <c r="E1042" s="246"/>
      <c r="F1042" s="247"/>
    </row>
    <row r="1043" spans="3:6" customFormat="1" ht="15" x14ac:dyDescent="0.25">
      <c r="C1043" s="245"/>
      <c r="D1043" s="245"/>
      <c r="E1043" s="246"/>
      <c r="F1043" s="247"/>
    </row>
    <row r="1044" spans="3:6" customFormat="1" ht="15" x14ac:dyDescent="0.25">
      <c r="C1044" s="245"/>
      <c r="D1044" s="245"/>
      <c r="E1044" s="246"/>
      <c r="F1044" s="247"/>
    </row>
    <row r="1045" spans="3:6" customFormat="1" ht="15" x14ac:dyDescent="0.25">
      <c r="C1045" s="245"/>
      <c r="D1045" s="245"/>
      <c r="E1045" s="246"/>
      <c r="F1045" s="247"/>
    </row>
    <row r="1046" spans="3:6" customFormat="1" ht="15" x14ac:dyDescent="0.25">
      <c r="C1046" s="245"/>
      <c r="D1046" s="245"/>
      <c r="E1046" s="246"/>
      <c r="F1046" s="247"/>
    </row>
    <row r="1047" spans="3:6" customFormat="1" ht="15" x14ac:dyDescent="0.25">
      <c r="C1047" s="245"/>
      <c r="D1047" s="245"/>
      <c r="E1047" s="246"/>
      <c r="F1047" s="247"/>
    </row>
    <row r="1048" spans="3:6" customFormat="1" ht="15" x14ac:dyDescent="0.25">
      <c r="C1048" s="245"/>
      <c r="D1048" s="245"/>
      <c r="E1048" s="246"/>
      <c r="F1048" s="247"/>
    </row>
    <row r="1049" spans="3:6" customFormat="1" ht="15" x14ac:dyDescent="0.25">
      <c r="C1049" s="245"/>
      <c r="D1049" s="245"/>
      <c r="E1049" s="246"/>
      <c r="F1049" s="247"/>
    </row>
    <row r="1050" spans="3:6" customFormat="1" ht="15" x14ac:dyDescent="0.25">
      <c r="C1050" s="245"/>
      <c r="D1050" s="245"/>
      <c r="E1050" s="246"/>
      <c r="F1050" s="247"/>
    </row>
    <row r="1051" spans="3:6" customFormat="1" ht="15" x14ac:dyDescent="0.25">
      <c r="C1051" s="245"/>
      <c r="D1051" s="245"/>
      <c r="E1051" s="246"/>
      <c r="F1051" s="247"/>
    </row>
    <row r="1052" spans="3:6" customFormat="1" ht="15" x14ac:dyDescent="0.25">
      <c r="C1052" s="245"/>
      <c r="D1052" s="245"/>
      <c r="E1052" s="246"/>
      <c r="F1052" s="247"/>
    </row>
    <row r="1053" spans="3:6" customFormat="1" ht="15" x14ac:dyDescent="0.25">
      <c r="C1053" s="245"/>
      <c r="D1053" s="245"/>
      <c r="E1053" s="246"/>
      <c r="F1053" s="247"/>
    </row>
    <row r="1054" spans="3:6" customFormat="1" ht="15" x14ac:dyDescent="0.25">
      <c r="C1054" s="245"/>
      <c r="D1054" s="245"/>
      <c r="E1054" s="246"/>
      <c r="F1054" s="247"/>
    </row>
    <row r="1055" spans="3:6" customFormat="1" ht="15" x14ac:dyDescent="0.25">
      <c r="C1055" s="245"/>
      <c r="D1055" s="245"/>
      <c r="E1055" s="246"/>
      <c r="F1055" s="247"/>
    </row>
    <row r="1056" spans="3:6" customFormat="1" ht="15" x14ac:dyDescent="0.25">
      <c r="C1056" s="245"/>
      <c r="D1056" s="245"/>
      <c r="E1056" s="246"/>
      <c r="F1056" s="247"/>
    </row>
    <row r="1057" spans="3:6" customFormat="1" ht="15" x14ac:dyDescent="0.25">
      <c r="C1057" s="245"/>
      <c r="D1057" s="245"/>
      <c r="E1057" s="246"/>
      <c r="F1057" s="247"/>
    </row>
    <row r="1058" spans="3:6" customFormat="1" ht="15" x14ac:dyDescent="0.25">
      <c r="C1058" s="245"/>
      <c r="D1058" s="245"/>
      <c r="E1058" s="246"/>
      <c r="F1058" s="247"/>
    </row>
    <row r="1059" spans="3:6" customFormat="1" ht="15" x14ac:dyDescent="0.25">
      <c r="C1059" s="245"/>
      <c r="D1059" s="245"/>
      <c r="E1059" s="246"/>
      <c r="F1059" s="247"/>
    </row>
    <row r="1060" spans="3:6" customFormat="1" ht="15" x14ac:dyDescent="0.25">
      <c r="C1060" s="245"/>
      <c r="D1060" s="245"/>
      <c r="E1060" s="246"/>
      <c r="F1060" s="247"/>
    </row>
    <row r="1061" spans="3:6" customFormat="1" ht="15" x14ac:dyDescent="0.25">
      <c r="C1061" s="245"/>
      <c r="D1061" s="245"/>
      <c r="E1061" s="246"/>
      <c r="F1061" s="247"/>
    </row>
    <row r="1062" spans="3:6" customFormat="1" ht="15" x14ac:dyDescent="0.25">
      <c r="C1062" s="245"/>
      <c r="D1062" s="245"/>
      <c r="E1062" s="246"/>
      <c r="F1062" s="247"/>
    </row>
    <row r="1063" spans="3:6" customFormat="1" ht="15" x14ac:dyDescent="0.25">
      <c r="C1063" s="245"/>
      <c r="D1063" s="245"/>
      <c r="E1063" s="246"/>
      <c r="F1063" s="247"/>
    </row>
    <row r="1064" spans="3:6" customFormat="1" ht="15" x14ac:dyDescent="0.25">
      <c r="C1064" s="245"/>
      <c r="D1064" s="245"/>
      <c r="E1064" s="246"/>
      <c r="F1064" s="247"/>
    </row>
    <row r="1065" spans="3:6" customFormat="1" ht="15" x14ac:dyDescent="0.25">
      <c r="C1065" s="245"/>
      <c r="D1065" s="245"/>
      <c r="E1065" s="246"/>
      <c r="F1065" s="247"/>
    </row>
    <row r="1066" spans="3:6" customFormat="1" ht="15" x14ac:dyDescent="0.25">
      <c r="C1066" s="245"/>
      <c r="D1066" s="245"/>
      <c r="E1066" s="246"/>
      <c r="F1066" s="247"/>
    </row>
    <row r="1067" spans="3:6" customFormat="1" ht="15" x14ac:dyDescent="0.25">
      <c r="C1067" s="245"/>
      <c r="D1067" s="245"/>
      <c r="E1067" s="246"/>
      <c r="F1067" s="247"/>
    </row>
    <row r="1068" spans="3:6" customFormat="1" ht="15" x14ac:dyDescent="0.25">
      <c r="C1068" s="245"/>
      <c r="D1068" s="245"/>
      <c r="E1068" s="246"/>
      <c r="F1068" s="247"/>
    </row>
    <row r="1069" spans="3:6" customFormat="1" ht="15" x14ac:dyDescent="0.25">
      <c r="C1069" s="245"/>
      <c r="D1069" s="245"/>
      <c r="E1069" s="246"/>
      <c r="F1069" s="247"/>
    </row>
    <row r="1070" spans="3:6" customFormat="1" ht="15" x14ac:dyDescent="0.25">
      <c r="C1070" s="245"/>
      <c r="D1070" s="245"/>
      <c r="E1070" s="246"/>
      <c r="F1070" s="247"/>
    </row>
    <row r="1071" spans="3:6" customFormat="1" ht="15" x14ac:dyDescent="0.25">
      <c r="C1071" s="245"/>
      <c r="D1071" s="245"/>
      <c r="E1071" s="246"/>
      <c r="F1071" s="247"/>
    </row>
    <row r="1072" spans="3:6" customFormat="1" ht="15" x14ac:dyDescent="0.25">
      <c r="C1072" s="245"/>
      <c r="D1072" s="245"/>
      <c r="E1072" s="246"/>
      <c r="F1072" s="247"/>
    </row>
    <row r="1073" spans="3:6" customFormat="1" ht="15" x14ac:dyDescent="0.25">
      <c r="C1073" s="245"/>
      <c r="D1073" s="245"/>
      <c r="E1073" s="246"/>
      <c r="F1073" s="247"/>
    </row>
    <row r="1074" spans="3:6" customFormat="1" ht="15" x14ac:dyDescent="0.25">
      <c r="C1074" s="245"/>
      <c r="D1074" s="245"/>
      <c r="E1074" s="246"/>
      <c r="F1074" s="247"/>
    </row>
    <row r="1075" spans="3:6" customFormat="1" ht="15" x14ac:dyDescent="0.25">
      <c r="C1075" s="245"/>
      <c r="D1075" s="245"/>
      <c r="E1075" s="246"/>
      <c r="F1075" s="247"/>
    </row>
    <row r="1076" spans="3:6" customFormat="1" ht="15" x14ac:dyDescent="0.25">
      <c r="C1076" s="245"/>
      <c r="D1076" s="245"/>
      <c r="E1076" s="246"/>
      <c r="F1076" s="247"/>
    </row>
    <row r="1077" spans="3:6" customFormat="1" ht="15" x14ac:dyDescent="0.25">
      <c r="C1077" s="245"/>
      <c r="D1077" s="245"/>
      <c r="E1077" s="246"/>
      <c r="F1077" s="247"/>
    </row>
    <row r="1078" spans="3:6" customFormat="1" ht="15" x14ac:dyDescent="0.25">
      <c r="C1078" s="245"/>
      <c r="D1078" s="245"/>
      <c r="E1078" s="246"/>
      <c r="F1078" s="247"/>
    </row>
    <row r="1079" spans="3:6" customFormat="1" ht="15" x14ac:dyDescent="0.25">
      <c r="C1079" s="245"/>
      <c r="D1079" s="245"/>
      <c r="E1079" s="246"/>
      <c r="F1079" s="247"/>
    </row>
    <row r="1080" spans="3:6" customFormat="1" ht="15" x14ac:dyDescent="0.25">
      <c r="C1080" s="245"/>
      <c r="D1080" s="245"/>
      <c r="E1080" s="246"/>
      <c r="F1080" s="247"/>
    </row>
    <row r="1081" spans="3:6" customFormat="1" ht="15" x14ac:dyDescent="0.25">
      <c r="C1081" s="245"/>
      <c r="D1081" s="245"/>
      <c r="E1081" s="246"/>
      <c r="F1081" s="247"/>
    </row>
    <row r="1082" spans="3:6" customFormat="1" ht="15" x14ac:dyDescent="0.25">
      <c r="C1082" s="245"/>
      <c r="D1082" s="245"/>
      <c r="E1082" s="246"/>
      <c r="F1082" s="247"/>
    </row>
    <row r="1083" spans="3:6" customFormat="1" ht="15" x14ac:dyDescent="0.25">
      <c r="C1083" s="245"/>
      <c r="D1083" s="245"/>
      <c r="E1083" s="246"/>
      <c r="F1083" s="247"/>
    </row>
    <row r="1084" spans="3:6" customFormat="1" ht="15" x14ac:dyDescent="0.25">
      <c r="C1084" s="245"/>
      <c r="D1084" s="245"/>
      <c r="E1084" s="246"/>
      <c r="F1084" s="247"/>
    </row>
    <row r="1085" spans="3:6" customFormat="1" ht="15" x14ac:dyDescent="0.25">
      <c r="C1085" s="245"/>
      <c r="D1085" s="245"/>
      <c r="E1085" s="246"/>
      <c r="F1085" s="247"/>
    </row>
    <row r="1086" spans="3:6" customFormat="1" ht="15" x14ac:dyDescent="0.25">
      <c r="C1086" s="245"/>
      <c r="D1086" s="245"/>
      <c r="E1086" s="246"/>
      <c r="F1086" s="247"/>
    </row>
    <row r="1087" spans="3:6" customFormat="1" ht="15" x14ac:dyDescent="0.25">
      <c r="C1087" s="245"/>
      <c r="D1087" s="245"/>
      <c r="E1087" s="246"/>
      <c r="F1087" s="247"/>
    </row>
    <row r="1088" spans="3:6" customFormat="1" ht="15" x14ac:dyDescent="0.25">
      <c r="C1088" s="245"/>
      <c r="D1088" s="245"/>
      <c r="E1088" s="246"/>
      <c r="F1088" s="247"/>
    </row>
    <row r="1089" spans="3:6" customFormat="1" ht="15" x14ac:dyDescent="0.25">
      <c r="C1089" s="245"/>
      <c r="D1089" s="245"/>
      <c r="E1089" s="246"/>
      <c r="F1089" s="247"/>
    </row>
    <row r="1090" spans="3:6" customFormat="1" ht="15" x14ac:dyDescent="0.25">
      <c r="C1090" s="245"/>
      <c r="D1090" s="245"/>
      <c r="E1090" s="246"/>
      <c r="F1090" s="247"/>
    </row>
    <row r="1091" spans="3:6" customFormat="1" ht="15" x14ac:dyDescent="0.25">
      <c r="C1091" s="245"/>
      <c r="D1091" s="245"/>
      <c r="E1091" s="246"/>
      <c r="F1091" s="247"/>
    </row>
    <row r="1092" spans="3:6" customFormat="1" ht="15" x14ac:dyDescent="0.25">
      <c r="C1092" s="245"/>
      <c r="D1092" s="245"/>
      <c r="E1092" s="246"/>
      <c r="F1092" s="247"/>
    </row>
    <row r="1093" spans="3:6" customFormat="1" ht="15" x14ac:dyDescent="0.25">
      <c r="C1093" s="245"/>
      <c r="D1093" s="245"/>
      <c r="E1093" s="246"/>
      <c r="F1093" s="247"/>
    </row>
    <row r="1094" spans="3:6" customFormat="1" ht="15" x14ac:dyDescent="0.25">
      <c r="C1094" s="245"/>
      <c r="D1094" s="245"/>
      <c r="E1094" s="246"/>
      <c r="F1094" s="247"/>
    </row>
    <row r="1095" spans="3:6" customFormat="1" ht="15" x14ac:dyDescent="0.25">
      <c r="C1095" s="245"/>
      <c r="D1095" s="245"/>
      <c r="E1095" s="246"/>
      <c r="F1095" s="247"/>
    </row>
    <row r="1096" spans="3:6" customFormat="1" ht="15" x14ac:dyDescent="0.25">
      <c r="C1096" s="245"/>
      <c r="D1096" s="245"/>
      <c r="E1096" s="246"/>
      <c r="F1096" s="247"/>
    </row>
    <row r="1097" spans="3:6" customFormat="1" ht="15" x14ac:dyDescent="0.25">
      <c r="C1097" s="245"/>
      <c r="D1097" s="245"/>
      <c r="E1097" s="246"/>
      <c r="F1097" s="247"/>
    </row>
    <row r="1098" spans="3:6" customFormat="1" ht="15" x14ac:dyDescent="0.25">
      <c r="C1098" s="245"/>
      <c r="D1098" s="245"/>
      <c r="E1098" s="246"/>
      <c r="F1098" s="247"/>
    </row>
    <row r="1099" spans="3:6" customFormat="1" ht="15" x14ac:dyDescent="0.25">
      <c r="C1099" s="245"/>
      <c r="D1099" s="245"/>
      <c r="E1099" s="246"/>
      <c r="F1099" s="247"/>
    </row>
    <row r="1100" spans="3:6" customFormat="1" ht="15" x14ac:dyDescent="0.25">
      <c r="C1100" s="245"/>
      <c r="D1100" s="245"/>
      <c r="E1100" s="246"/>
      <c r="F1100" s="247"/>
    </row>
    <row r="1101" spans="3:6" customFormat="1" ht="15" x14ac:dyDescent="0.25">
      <c r="C1101" s="245"/>
      <c r="D1101" s="245"/>
      <c r="E1101" s="246"/>
      <c r="F1101" s="247"/>
    </row>
    <row r="1102" spans="3:6" customFormat="1" ht="15" x14ac:dyDescent="0.25">
      <c r="C1102" s="245"/>
      <c r="D1102" s="245"/>
      <c r="E1102" s="246"/>
      <c r="F1102" s="247"/>
    </row>
    <row r="1103" spans="3:6" customFormat="1" ht="15" x14ac:dyDescent="0.25">
      <c r="C1103" s="245"/>
      <c r="D1103" s="245"/>
      <c r="E1103" s="246"/>
      <c r="F1103" s="247"/>
    </row>
    <row r="1104" spans="3:6" customFormat="1" ht="15" x14ac:dyDescent="0.25">
      <c r="C1104" s="245"/>
      <c r="D1104" s="245"/>
      <c r="E1104" s="246"/>
      <c r="F1104" s="247"/>
    </row>
    <row r="1105" spans="3:6" customFormat="1" ht="15" x14ac:dyDescent="0.25">
      <c r="C1105" s="245"/>
      <c r="D1105" s="245"/>
      <c r="E1105" s="246"/>
      <c r="F1105" s="247"/>
    </row>
    <row r="1106" spans="3:6" customFormat="1" ht="15" x14ac:dyDescent="0.25">
      <c r="C1106" s="245"/>
      <c r="D1106" s="245"/>
      <c r="E1106" s="246"/>
      <c r="F1106" s="247"/>
    </row>
    <row r="1107" spans="3:6" customFormat="1" ht="15" x14ac:dyDescent="0.25">
      <c r="C1107" s="245"/>
      <c r="D1107" s="245"/>
      <c r="E1107" s="246"/>
      <c r="F1107" s="247"/>
    </row>
    <row r="1108" spans="3:6" customFormat="1" ht="15" x14ac:dyDescent="0.25">
      <c r="C1108" s="245"/>
      <c r="D1108" s="245"/>
      <c r="E1108" s="246"/>
      <c r="F1108" s="247"/>
    </row>
    <row r="1109" spans="3:6" customFormat="1" ht="15" x14ac:dyDescent="0.25">
      <c r="C1109" s="245"/>
      <c r="D1109" s="245"/>
      <c r="E1109" s="246"/>
      <c r="F1109" s="247"/>
    </row>
    <row r="1110" spans="3:6" customFormat="1" ht="15" x14ac:dyDescent="0.25">
      <c r="C1110" s="245"/>
      <c r="D1110" s="245"/>
      <c r="E1110" s="246"/>
      <c r="F1110" s="247"/>
    </row>
    <row r="1111" spans="3:6" customFormat="1" ht="15" x14ac:dyDescent="0.25">
      <c r="C1111" s="245"/>
      <c r="D1111" s="245"/>
      <c r="E1111" s="246"/>
      <c r="F1111" s="247"/>
    </row>
    <row r="1112" spans="3:6" customFormat="1" ht="15" x14ac:dyDescent="0.25">
      <c r="C1112" s="245"/>
      <c r="D1112" s="245"/>
      <c r="E1112" s="246"/>
      <c r="F1112" s="247"/>
    </row>
    <row r="1113" spans="3:6" customFormat="1" ht="15" x14ac:dyDescent="0.25">
      <c r="C1113" s="245"/>
      <c r="D1113" s="245"/>
      <c r="E1113" s="246"/>
      <c r="F1113" s="247"/>
    </row>
    <row r="1114" spans="3:6" customFormat="1" ht="15" x14ac:dyDescent="0.25">
      <c r="C1114" s="245"/>
      <c r="D1114" s="245"/>
      <c r="E1114" s="246"/>
      <c r="F1114" s="247"/>
    </row>
    <row r="1115" spans="3:6" customFormat="1" ht="15" x14ac:dyDescent="0.25">
      <c r="C1115" s="245"/>
      <c r="D1115" s="245"/>
      <c r="E1115" s="246"/>
      <c r="F1115" s="247"/>
    </row>
    <row r="1116" spans="3:6" customFormat="1" ht="15" x14ac:dyDescent="0.25">
      <c r="C1116" s="245"/>
      <c r="D1116" s="245"/>
      <c r="E1116" s="246"/>
      <c r="F1116" s="247"/>
    </row>
    <row r="1117" spans="3:6" customFormat="1" ht="15" x14ac:dyDescent="0.25">
      <c r="C1117" s="245"/>
      <c r="D1117" s="245"/>
      <c r="E1117" s="246"/>
      <c r="F1117" s="247"/>
    </row>
    <row r="1118" spans="3:6" customFormat="1" ht="15" x14ac:dyDescent="0.25">
      <c r="C1118" s="245"/>
      <c r="D1118" s="245"/>
      <c r="E1118" s="246"/>
      <c r="F1118" s="247"/>
    </row>
    <row r="1119" spans="3:6" customFormat="1" ht="15" x14ac:dyDescent="0.25">
      <c r="C1119" s="245"/>
      <c r="D1119" s="245"/>
      <c r="E1119" s="246"/>
      <c r="F1119" s="247"/>
    </row>
    <row r="1120" spans="3:6" customFormat="1" ht="15" x14ac:dyDescent="0.25">
      <c r="C1120" s="245"/>
      <c r="D1120" s="245"/>
      <c r="E1120" s="246"/>
      <c r="F1120" s="247"/>
    </row>
    <row r="1121" spans="3:6" customFormat="1" ht="15" x14ac:dyDescent="0.25">
      <c r="C1121" s="245"/>
      <c r="D1121" s="245"/>
      <c r="E1121" s="246"/>
      <c r="F1121" s="247"/>
    </row>
    <row r="1122" spans="3:6" customFormat="1" ht="15" x14ac:dyDescent="0.25">
      <c r="C1122" s="245"/>
      <c r="D1122" s="245"/>
      <c r="E1122" s="246"/>
      <c r="F1122" s="247"/>
    </row>
    <row r="1123" spans="3:6" customFormat="1" ht="15" x14ac:dyDescent="0.25">
      <c r="C1123" s="245"/>
      <c r="D1123" s="245"/>
      <c r="E1123" s="246"/>
      <c r="F1123" s="247"/>
    </row>
    <row r="1124" spans="3:6" customFormat="1" ht="15" x14ac:dyDescent="0.25">
      <c r="C1124" s="245"/>
      <c r="D1124" s="245"/>
      <c r="E1124" s="246"/>
      <c r="F1124" s="247"/>
    </row>
    <row r="1125" spans="3:6" customFormat="1" ht="15" x14ac:dyDescent="0.25">
      <c r="C1125" s="245"/>
      <c r="D1125" s="245"/>
      <c r="E1125" s="246"/>
      <c r="F1125" s="247"/>
    </row>
    <row r="1126" spans="3:6" customFormat="1" ht="15" x14ac:dyDescent="0.25">
      <c r="C1126" s="245"/>
      <c r="D1126" s="245"/>
      <c r="E1126" s="246"/>
      <c r="F1126" s="247"/>
    </row>
    <row r="1127" spans="3:6" customFormat="1" ht="15" x14ac:dyDescent="0.25">
      <c r="C1127" s="245"/>
      <c r="D1127" s="245"/>
      <c r="E1127" s="246"/>
      <c r="F1127" s="247"/>
    </row>
    <row r="1128" spans="3:6" customFormat="1" ht="15" x14ac:dyDescent="0.25">
      <c r="C1128" s="245"/>
      <c r="D1128" s="245"/>
      <c r="E1128" s="246"/>
      <c r="F1128" s="247"/>
    </row>
    <row r="1129" spans="3:6" customFormat="1" ht="15" x14ac:dyDescent="0.25">
      <c r="C1129" s="245"/>
      <c r="D1129" s="245"/>
      <c r="E1129" s="246"/>
      <c r="F1129" s="247"/>
    </row>
    <row r="1130" spans="3:6" customFormat="1" ht="15" x14ac:dyDescent="0.25">
      <c r="C1130" s="245"/>
      <c r="D1130" s="245"/>
      <c r="E1130" s="246"/>
      <c r="F1130" s="247"/>
    </row>
    <row r="1131" spans="3:6" customFormat="1" ht="15" x14ac:dyDescent="0.25">
      <c r="C1131" s="245"/>
      <c r="D1131" s="245"/>
      <c r="E1131" s="246"/>
      <c r="F1131" s="247"/>
    </row>
    <row r="1132" spans="3:6" customFormat="1" ht="15" x14ac:dyDescent="0.25">
      <c r="C1132" s="245"/>
      <c r="D1132" s="245"/>
      <c r="E1132" s="246"/>
      <c r="F1132" s="247"/>
    </row>
    <row r="1133" spans="3:6" customFormat="1" ht="15" x14ac:dyDescent="0.25">
      <c r="C1133" s="245"/>
      <c r="D1133" s="245"/>
      <c r="E1133" s="246"/>
      <c r="F1133" s="247"/>
    </row>
    <row r="1134" spans="3:6" customFormat="1" ht="15" x14ac:dyDescent="0.25">
      <c r="C1134" s="245"/>
      <c r="D1134" s="245"/>
      <c r="E1134" s="246"/>
      <c r="F1134" s="247"/>
    </row>
    <row r="1135" spans="3:6" customFormat="1" ht="15" x14ac:dyDescent="0.25">
      <c r="C1135" s="245"/>
      <c r="D1135" s="245"/>
      <c r="E1135" s="246"/>
      <c r="F1135" s="247"/>
    </row>
    <row r="1136" spans="3:6" customFormat="1" ht="15" x14ac:dyDescent="0.25">
      <c r="C1136" s="245"/>
      <c r="D1136" s="245"/>
      <c r="E1136" s="246"/>
      <c r="F1136" s="247"/>
    </row>
    <row r="1137" spans="3:6" customFormat="1" ht="15" x14ac:dyDescent="0.25">
      <c r="C1137" s="245"/>
      <c r="D1137" s="245"/>
      <c r="E1137" s="246"/>
      <c r="F1137" s="247"/>
    </row>
    <row r="1138" spans="3:6" customFormat="1" ht="15" x14ac:dyDescent="0.25">
      <c r="C1138" s="245"/>
      <c r="D1138" s="245"/>
      <c r="E1138" s="246"/>
      <c r="F1138" s="247"/>
    </row>
    <row r="1139" spans="3:6" customFormat="1" ht="15" x14ac:dyDescent="0.25">
      <c r="C1139" s="245"/>
      <c r="D1139" s="245"/>
      <c r="E1139" s="246"/>
      <c r="F1139" s="247"/>
    </row>
    <row r="1140" spans="3:6" customFormat="1" ht="15" x14ac:dyDescent="0.25">
      <c r="C1140" s="245"/>
      <c r="D1140" s="245"/>
      <c r="E1140" s="246"/>
      <c r="F1140" s="247"/>
    </row>
    <row r="1141" spans="3:6" customFormat="1" ht="15" x14ac:dyDescent="0.25">
      <c r="C1141" s="245"/>
      <c r="D1141" s="245"/>
      <c r="E1141" s="246"/>
      <c r="F1141" s="247"/>
    </row>
    <row r="1142" spans="3:6" customFormat="1" ht="15" x14ac:dyDescent="0.25">
      <c r="C1142" s="245"/>
      <c r="D1142" s="245"/>
      <c r="E1142" s="246"/>
      <c r="F1142" s="247"/>
    </row>
    <row r="1143" spans="3:6" customFormat="1" ht="15" x14ac:dyDescent="0.25">
      <c r="C1143" s="245"/>
      <c r="D1143" s="245"/>
      <c r="E1143" s="246"/>
      <c r="F1143" s="247"/>
    </row>
    <row r="1144" spans="3:6" customFormat="1" ht="15" x14ac:dyDescent="0.25">
      <c r="C1144" s="245"/>
      <c r="D1144" s="245"/>
      <c r="E1144" s="246"/>
      <c r="F1144" s="247"/>
    </row>
    <row r="1145" spans="3:6" customFormat="1" ht="15" x14ac:dyDescent="0.25">
      <c r="C1145" s="245"/>
      <c r="D1145" s="245"/>
      <c r="E1145" s="246"/>
      <c r="F1145" s="247"/>
    </row>
    <row r="1146" spans="3:6" customFormat="1" ht="15" x14ac:dyDescent="0.25">
      <c r="C1146" s="245"/>
      <c r="D1146" s="245"/>
      <c r="E1146" s="246"/>
      <c r="F1146" s="247"/>
    </row>
    <row r="1147" spans="3:6" customFormat="1" ht="15" x14ac:dyDescent="0.25">
      <c r="C1147" s="245"/>
      <c r="D1147" s="245"/>
      <c r="E1147" s="246"/>
      <c r="F1147" s="247"/>
    </row>
    <row r="1148" spans="3:6" customFormat="1" ht="15" x14ac:dyDescent="0.25">
      <c r="C1148" s="245"/>
      <c r="D1148" s="245"/>
      <c r="E1148" s="246"/>
      <c r="F1148" s="247"/>
    </row>
    <row r="1149" spans="3:6" customFormat="1" ht="15" x14ac:dyDescent="0.25">
      <c r="C1149" s="245"/>
      <c r="D1149" s="245"/>
      <c r="E1149" s="246"/>
      <c r="F1149" s="247"/>
    </row>
    <row r="1150" spans="3:6" customFormat="1" ht="15" x14ac:dyDescent="0.25">
      <c r="C1150" s="245"/>
      <c r="D1150" s="245"/>
      <c r="E1150" s="246"/>
      <c r="F1150" s="247"/>
    </row>
    <row r="1151" spans="3:6" customFormat="1" ht="15" x14ac:dyDescent="0.25">
      <c r="C1151" s="245"/>
      <c r="D1151" s="245"/>
      <c r="E1151" s="246"/>
      <c r="F1151" s="247"/>
    </row>
    <row r="1152" spans="3:6" customFormat="1" ht="15" x14ac:dyDescent="0.25">
      <c r="C1152" s="245"/>
      <c r="D1152" s="245"/>
      <c r="E1152" s="246"/>
      <c r="F1152" s="247"/>
    </row>
    <row r="1153" spans="3:6" customFormat="1" ht="15" x14ac:dyDescent="0.25">
      <c r="C1153" s="245"/>
      <c r="D1153" s="245"/>
      <c r="E1153" s="246"/>
      <c r="F1153" s="247"/>
    </row>
    <row r="1154" spans="3:6" customFormat="1" ht="15" x14ac:dyDescent="0.25">
      <c r="C1154" s="245"/>
      <c r="D1154" s="245"/>
      <c r="E1154" s="246"/>
      <c r="F1154" s="247"/>
    </row>
    <row r="1155" spans="3:6" customFormat="1" ht="15" x14ac:dyDescent="0.25">
      <c r="C1155" s="245"/>
      <c r="D1155" s="245"/>
      <c r="E1155" s="246"/>
      <c r="F1155" s="247"/>
    </row>
    <row r="1156" spans="3:6" customFormat="1" ht="15" x14ac:dyDescent="0.25">
      <c r="C1156" s="245"/>
      <c r="D1156" s="245"/>
      <c r="E1156" s="246"/>
      <c r="F1156" s="247"/>
    </row>
    <row r="1157" spans="3:6" customFormat="1" ht="15" x14ac:dyDescent="0.25">
      <c r="C1157" s="245"/>
      <c r="D1157" s="245"/>
      <c r="E1157" s="246"/>
      <c r="F1157" s="247"/>
    </row>
    <row r="1158" spans="3:6" customFormat="1" ht="15" x14ac:dyDescent="0.25">
      <c r="C1158" s="245"/>
      <c r="D1158" s="245"/>
      <c r="E1158" s="246"/>
      <c r="F1158" s="247"/>
    </row>
    <row r="1159" spans="3:6" customFormat="1" ht="15" x14ac:dyDescent="0.25">
      <c r="C1159" s="245"/>
      <c r="D1159" s="245"/>
      <c r="E1159" s="246"/>
      <c r="F1159" s="247"/>
    </row>
    <row r="1160" spans="3:6" customFormat="1" ht="15" x14ac:dyDescent="0.25">
      <c r="C1160" s="245"/>
      <c r="D1160" s="245"/>
      <c r="E1160" s="246"/>
      <c r="F1160" s="247"/>
    </row>
    <row r="1161" spans="3:6" customFormat="1" ht="15" x14ac:dyDescent="0.25">
      <c r="C1161" s="245"/>
      <c r="D1161" s="245"/>
      <c r="E1161" s="246"/>
      <c r="F1161" s="247"/>
    </row>
    <row r="1162" spans="3:6" customFormat="1" ht="15" x14ac:dyDescent="0.25">
      <c r="C1162" s="245"/>
      <c r="D1162" s="245"/>
      <c r="E1162" s="246"/>
      <c r="F1162" s="247"/>
    </row>
    <row r="1163" spans="3:6" customFormat="1" ht="15" x14ac:dyDescent="0.25">
      <c r="C1163" s="245"/>
      <c r="D1163" s="245"/>
      <c r="E1163" s="246"/>
      <c r="F1163" s="247"/>
    </row>
    <row r="1164" spans="3:6" customFormat="1" ht="15" x14ac:dyDescent="0.25">
      <c r="C1164" s="245"/>
      <c r="D1164" s="245"/>
      <c r="E1164" s="246"/>
      <c r="F1164" s="247"/>
    </row>
    <row r="1165" spans="3:6" customFormat="1" ht="15" x14ac:dyDescent="0.25">
      <c r="C1165" s="245"/>
      <c r="D1165" s="245"/>
      <c r="E1165" s="246"/>
      <c r="F1165" s="247"/>
    </row>
    <row r="1166" spans="3:6" customFormat="1" ht="15" x14ac:dyDescent="0.25">
      <c r="C1166" s="245"/>
      <c r="D1166" s="245"/>
      <c r="E1166" s="246"/>
      <c r="F1166" s="247"/>
    </row>
    <row r="1167" spans="3:6" customFormat="1" ht="15" x14ac:dyDescent="0.25">
      <c r="C1167" s="245"/>
      <c r="D1167" s="245"/>
      <c r="E1167" s="246"/>
      <c r="F1167" s="247"/>
    </row>
    <row r="1168" spans="3:6" customFormat="1" ht="15" x14ac:dyDescent="0.25">
      <c r="C1168" s="245"/>
      <c r="D1168" s="245"/>
      <c r="E1168" s="246"/>
      <c r="F1168" s="247"/>
    </row>
    <row r="1169" spans="3:6" customFormat="1" ht="15" x14ac:dyDescent="0.25">
      <c r="C1169" s="245"/>
      <c r="D1169" s="245"/>
      <c r="E1169" s="246"/>
      <c r="F1169" s="247"/>
    </row>
    <row r="1170" spans="3:6" customFormat="1" ht="15" x14ac:dyDescent="0.25">
      <c r="C1170" s="245"/>
      <c r="D1170" s="245"/>
      <c r="E1170" s="246"/>
      <c r="F1170" s="247"/>
    </row>
    <row r="1171" spans="3:6" customFormat="1" ht="15" x14ac:dyDescent="0.25">
      <c r="C1171" s="245"/>
      <c r="D1171" s="245"/>
      <c r="E1171" s="246"/>
      <c r="F1171" s="247"/>
    </row>
    <row r="1172" spans="3:6" customFormat="1" ht="15" x14ac:dyDescent="0.25">
      <c r="C1172" s="245"/>
      <c r="D1172" s="245"/>
      <c r="E1172" s="246"/>
      <c r="F1172" s="247"/>
    </row>
    <row r="1173" spans="3:6" customFormat="1" ht="15" x14ac:dyDescent="0.25">
      <c r="C1173" s="245"/>
      <c r="D1173" s="245"/>
      <c r="E1173" s="246"/>
      <c r="F1173" s="247"/>
    </row>
    <row r="1174" spans="3:6" customFormat="1" ht="15" x14ac:dyDescent="0.25">
      <c r="C1174" s="245"/>
      <c r="D1174" s="245"/>
      <c r="E1174" s="246"/>
      <c r="F1174" s="247"/>
    </row>
    <row r="1175" spans="3:6" customFormat="1" ht="15" x14ac:dyDescent="0.25">
      <c r="C1175" s="245"/>
      <c r="D1175" s="245"/>
      <c r="E1175" s="246"/>
      <c r="F1175" s="247"/>
    </row>
    <row r="1176" spans="3:6" customFormat="1" ht="15" x14ac:dyDescent="0.25">
      <c r="C1176" s="245"/>
      <c r="D1176" s="245"/>
      <c r="E1176" s="246"/>
      <c r="F1176" s="247"/>
    </row>
    <row r="1177" spans="3:6" customFormat="1" ht="15" x14ac:dyDescent="0.25">
      <c r="C1177" s="245"/>
      <c r="D1177" s="245"/>
      <c r="E1177" s="246"/>
      <c r="F1177" s="247"/>
    </row>
    <row r="1178" spans="3:6" customFormat="1" ht="15" x14ac:dyDescent="0.25">
      <c r="C1178" s="245"/>
      <c r="D1178" s="245"/>
      <c r="E1178" s="246"/>
      <c r="F1178" s="247"/>
    </row>
    <row r="1179" spans="3:6" customFormat="1" ht="15" x14ac:dyDescent="0.25">
      <c r="C1179" s="245"/>
      <c r="D1179" s="245"/>
      <c r="E1179" s="246"/>
      <c r="F1179" s="247"/>
    </row>
    <row r="1180" spans="3:6" customFormat="1" ht="15" x14ac:dyDescent="0.25">
      <c r="C1180" s="245"/>
      <c r="D1180" s="245"/>
      <c r="E1180" s="246"/>
      <c r="F1180" s="247"/>
    </row>
    <row r="1181" spans="3:6" customFormat="1" ht="15" x14ac:dyDescent="0.25">
      <c r="C1181" s="245"/>
      <c r="D1181" s="245"/>
      <c r="E1181" s="246"/>
      <c r="F1181" s="247"/>
    </row>
    <row r="1182" spans="3:6" customFormat="1" ht="15" x14ac:dyDescent="0.25">
      <c r="C1182" s="245"/>
      <c r="D1182" s="245"/>
      <c r="E1182" s="246"/>
      <c r="F1182" s="247"/>
    </row>
    <row r="1183" spans="3:6" customFormat="1" ht="15" x14ac:dyDescent="0.25">
      <c r="C1183" s="245"/>
      <c r="D1183" s="245"/>
      <c r="E1183" s="246"/>
      <c r="F1183" s="247"/>
    </row>
    <row r="1184" spans="3:6" customFormat="1" ht="15" x14ac:dyDescent="0.25">
      <c r="C1184" s="245"/>
      <c r="D1184" s="245"/>
      <c r="E1184" s="246"/>
      <c r="F1184" s="247"/>
    </row>
    <row r="1185" spans="3:6" customFormat="1" ht="15" x14ac:dyDescent="0.25">
      <c r="C1185" s="245"/>
      <c r="D1185" s="245"/>
      <c r="E1185" s="246"/>
      <c r="F1185" s="247"/>
    </row>
    <row r="1186" spans="3:6" customFormat="1" ht="15" x14ac:dyDescent="0.25">
      <c r="C1186" s="245"/>
      <c r="D1186" s="245"/>
      <c r="E1186" s="246"/>
      <c r="F1186" s="247"/>
    </row>
    <row r="1187" spans="3:6" customFormat="1" ht="15" x14ac:dyDescent="0.25">
      <c r="C1187" s="245"/>
      <c r="D1187" s="245"/>
      <c r="E1187" s="246"/>
      <c r="F1187" s="247"/>
    </row>
    <row r="1188" spans="3:6" customFormat="1" ht="15" x14ac:dyDescent="0.25">
      <c r="C1188" s="245"/>
      <c r="D1188" s="245"/>
      <c r="E1188" s="246"/>
      <c r="F1188" s="247"/>
    </row>
    <row r="1189" spans="3:6" customFormat="1" ht="15" x14ac:dyDescent="0.25">
      <c r="C1189" s="245"/>
      <c r="D1189" s="245"/>
      <c r="E1189" s="246"/>
      <c r="F1189" s="247"/>
    </row>
    <row r="1190" spans="3:6" customFormat="1" ht="15" x14ac:dyDescent="0.25">
      <c r="C1190" s="245"/>
      <c r="D1190" s="245"/>
      <c r="E1190" s="246"/>
      <c r="F1190" s="247"/>
    </row>
    <row r="1191" spans="3:6" customFormat="1" ht="15" x14ac:dyDescent="0.25">
      <c r="C1191" s="245"/>
      <c r="D1191" s="245"/>
      <c r="E1191" s="246"/>
      <c r="F1191" s="247"/>
    </row>
    <row r="1192" spans="3:6" customFormat="1" ht="15" x14ac:dyDescent="0.25">
      <c r="C1192" s="245"/>
      <c r="D1192" s="245"/>
      <c r="E1192" s="246"/>
      <c r="F1192" s="247"/>
    </row>
    <row r="1193" spans="3:6" customFormat="1" ht="15" x14ac:dyDescent="0.25">
      <c r="C1193" s="245"/>
      <c r="D1193" s="245"/>
      <c r="E1193" s="246"/>
      <c r="F1193" s="247"/>
    </row>
    <row r="1194" spans="3:6" customFormat="1" ht="15" x14ac:dyDescent="0.25">
      <c r="C1194" s="245"/>
      <c r="D1194" s="245"/>
      <c r="E1194" s="246"/>
      <c r="F1194" s="247"/>
    </row>
    <row r="1195" spans="3:6" customFormat="1" ht="15" x14ac:dyDescent="0.25">
      <c r="C1195" s="245"/>
      <c r="D1195" s="245"/>
      <c r="E1195" s="246"/>
      <c r="F1195" s="247"/>
    </row>
    <row r="1196" spans="3:6" customFormat="1" ht="15" x14ac:dyDescent="0.25">
      <c r="C1196" s="245"/>
      <c r="D1196" s="245"/>
      <c r="E1196" s="246"/>
      <c r="F1196" s="247"/>
    </row>
    <row r="1197" spans="3:6" customFormat="1" ht="15" x14ac:dyDescent="0.25">
      <c r="C1197" s="245"/>
      <c r="D1197" s="245"/>
      <c r="E1197" s="246"/>
      <c r="F1197" s="247"/>
    </row>
    <row r="1198" spans="3:6" customFormat="1" ht="15" x14ac:dyDescent="0.25">
      <c r="C1198" s="245"/>
      <c r="D1198" s="245"/>
      <c r="E1198" s="246"/>
      <c r="F1198" s="247"/>
    </row>
    <row r="1199" spans="3:6" customFormat="1" ht="15" x14ac:dyDescent="0.25">
      <c r="C1199" s="245"/>
      <c r="D1199" s="245"/>
      <c r="E1199" s="246"/>
      <c r="F1199" s="247"/>
    </row>
    <row r="1200" spans="3:6" customFormat="1" ht="15" x14ac:dyDescent="0.25">
      <c r="C1200" s="245"/>
      <c r="D1200" s="245"/>
      <c r="E1200" s="246"/>
      <c r="F1200" s="247"/>
    </row>
    <row r="1201" spans="3:6" customFormat="1" ht="15" x14ac:dyDescent="0.25">
      <c r="C1201" s="245"/>
      <c r="D1201" s="245"/>
      <c r="E1201" s="246"/>
      <c r="F1201" s="247"/>
    </row>
    <row r="1202" spans="3:6" customFormat="1" ht="15" x14ac:dyDescent="0.25">
      <c r="C1202" s="245"/>
      <c r="D1202" s="245"/>
      <c r="E1202" s="246"/>
      <c r="F1202" s="247"/>
    </row>
    <row r="1203" spans="3:6" customFormat="1" ht="15" x14ac:dyDescent="0.25">
      <c r="C1203" s="245"/>
      <c r="D1203" s="245"/>
      <c r="E1203" s="246"/>
      <c r="F1203" s="247"/>
    </row>
    <row r="1204" spans="3:6" customFormat="1" ht="15" x14ac:dyDescent="0.25">
      <c r="C1204" s="245"/>
      <c r="D1204" s="245"/>
      <c r="E1204" s="246"/>
      <c r="F1204" s="247"/>
    </row>
    <row r="1205" spans="3:6" customFormat="1" ht="15" x14ac:dyDescent="0.25">
      <c r="C1205" s="245"/>
      <c r="D1205" s="245"/>
      <c r="E1205" s="246"/>
      <c r="F1205" s="247"/>
    </row>
    <row r="1206" spans="3:6" customFormat="1" ht="15" x14ac:dyDescent="0.25">
      <c r="C1206" s="245"/>
      <c r="D1206" s="245"/>
      <c r="E1206" s="246"/>
      <c r="F1206" s="247"/>
    </row>
    <row r="1207" spans="3:6" customFormat="1" ht="15" x14ac:dyDescent="0.25">
      <c r="C1207" s="245"/>
      <c r="D1207" s="245"/>
      <c r="E1207" s="246"/>
      <c r="F1207" s="247"/>
    </row>
    <row r="1208" spans="3:6" customFormat="1" ht="15" x14ac:dyDescent="0.25">
      <c r="C1208" s="245"/>
      <c r="D1208" s="245"/>
      <c r="E1208" s="246"/>
      <c r="F1208" s="247"/>
    </row>
    <row r="1209" spans="3:6" customFormat="1" ht="15" x14ac:dyDescent="0.25">
      <c r="C1209" s="245"/>
      <c r="D1209" s="245"/>
      <c r="E1209" s="246"/>
      <c r="F1209" s="247"/>
    </row>
    <row r="1210" spans="3:6" customFormat="1" ht="15" x14ac:dyDescent="0.25">
      <c r="C1210" s="245"/>
      <c r="D1210" s="245"/>
      <c r="E1210" s="246"/>
      <c r="F1210" s="247"/>
    </row>
    <row r="1211" spans="3:6" customFormat="1" ht="15" x14ac:dyDescent="0.25">
      <c r="C1211" s="245"/>
      <c r="D1211" s="245"/>
      <c r="E1211" s="246"/>
      <c r="F1211" s="247"/>
    </row>
    <row r="1212" spans="3:6" customFormat="1" ht="15" x14ac:dyDescent="0.25">
      <c r="C1212" s="245"/>
      <c r="D1212" s="245"/>
      <c r="E1212" s="246"/>
      <c r="F1212" s="247"/>
    </row>
    <row r="1213" spans="3:6" customFormat="1" ht="15" x14ac:dyDescent="0.25">
      <c r="C1213" s="245"/>
      <c r="D1213" s="245"/>
      <c r="E1213" s="246"/>
      <c r="F1213" s="247"/>
    </row>
    <row r="1214" spans="3:6" customFormat="1" ht="15" x14ac:dyDescent="0.25">
      <c r="C1214" s="245"/>
      <c r="D1214" s="245"/>
      <c r="E1214" s="246"/>
      <c r="F1214" s="247"/>
    </row>
    <row r="1215" spans="3:6" customFormat="1" ht="15" x14ac:dyDescent="0.25">
      <c r="C1215" s="245"/>
      <c r="D1215" s="245"/>
      <c r="E1215" s="246"/>
      <c r="F1215" s="247"/>
    </row>
    <row r="1216" spans="3:6" customFormat="1" ht="15" x14ac:dyDescent="0.25">
      <c r="C1216" s="245"/>
      <c r="D1216" s="245"/>
      <c r="E1216" s="246"/>
      <c r="F1216" s="247"/>
    </row>
    <row r="1217" spans="3:6" customFormat="1" ht="15" x14ac:dyDescent="0.25">
      <c r="C1217" s="245"/>
      <c r="D1217" s="245"/>
      <c r="E1217" s="246"/>
      <c r="F1217" s="247"/>
    </row>
    <row r="1218" spans="3:6" customFormat="1" ht="15" x14ac:dyDescent="0.25">
      <c r="C1218" s="245"/>
      <c r="D1218" s="245"/>
      <c r="E1218" s="246"/>
      <c r="F1218" s="247"/>
    </row>
    <row r="1219" spans="3:6" customFormat="1" ht="15" x14ac:dyDescent="0.25">
      <c r="C1219" s="245"/>
      <c r="D1219" s="245"/>
      <c r="E1219" s="246"/>
      <c r="F1219" s="247"/>
    </row>
    <row r="1220" spans="3:6" customFormat="1" ht="15" x14ac:dyDescent="0.25">
      <c r="C1220" s="245"/>
      <c r="D1220" s="245"/>
      <c r="E1220" s="246"/>
      <c r="F1220" s="247"/>
    </row>
    <row r="1221" spans="3:6" customFormat="1" ht="15" x14ac:dyDescent="0.25">
      <c r="C1221" s="245"/>
      <c r="D1221" s="245"/>
      <c r="E1221" s="246"/>
      <c r="F1221" s="247"/>
    </row>
    <row r="1222" spans="3:6" customFormat="1" ht="15" x14ac:dyDescent="0.25">
      <c r="C1222" s="245"/>
      <c r="D1222" s="245"/>
      <c r="E1222" s="246"/>
      <c r="F1222" s="247"/>
    </row>
    <row r="1223" spans="3:6" customFormat="1" ht="15" x14ac:dyDescent="0.25">
      <c r="C1223" s="245"/>
      <c r="D1223" s="245"/>
      <c r="E1223" s="246"/>
      <c r="F1223" s="247"/>
    </row>
    <row r="1224" spans="3:6" customFormat="1" ht="15" x14ac:dyDescent="0.25">
      <c r="C1224" s="245"/>
      <c r="D1224" s="245"/>
      <c r="E1224" s="246"/>
      <c r="F1224" s="247"/>
    </row>
    <row r="1225" spans="3:6" customFormat="1" ht="15" x14ac:dyDescent="0.25">
      <c r="C1225" s="245"/>
      <c r="D1225" s="245"/>
      <c r="E1225" s="246"/>
      <c r="F1225" s="247"/>
    </row>
    <row r="1226" spans="3:6" customFormat="1" ht="15" x14ac:dyDescent="0.25">
      <c r="C1226" s="245"/>
      <c r="D1226" s="245"/>
      <c r="E1226" s="246"/>
      <c r="F1226" s="247"/>
    </row>
    <row r="1227" spans="3:6" customFormat="1" ht="15" x14ac:dyDescent="0.25">
      <c r="C1227" s="245"/>
      <c r="D1227" s="245"/>
      <c r="E1227" s="246"/>
      <c r="F1227" s="247"/>
    </row>
    <row r="1228" spans="3:6" customFormat="1" ht="15" x14ac:dyDescent="0.25">
      <c r="C1228" s="245"/>
      <c r="D1228" s="245"/>
      <c r="E1228" s="246"/>
      <c r="F1228" s="247"/>
    </row>
    <row r="1229" spans="3:6" customFormat="1" ht="15" x14ac:dyDescent="0.25">
      <c r="C1229" s="245"/>
      <c r="D1229" s="245"/>
      <c r="E1229" s="246"/>
      <c r="F1229" s="247"/>
    </row>
    <row r="1230" spans="3:6" customFormat="1" ht="15" x14ac:dyDescent="0.25">
      <c r="C1230" s="245"/>
      <c r="D1230" s="245"/>
      <c r="E1230" s="246"/>
      <c r="F1230" s="247"/>
    </row>
    <row r="1231" spans="3:6" customFormat="1" ht="15" x14ac:dyDescent="0.25">
      <c r="C1231" s="245"/>
      <c r="D1231" s="245"/>
      <c r="E1231" s="246"/>
      <c r="F1231" s="247"/>
    </row>
    <row r="1232" spans="3:6" customFormat="1" ht="15" x14ac:dyDescent="0.25">
      <c r="C1232" s="245"/>
      <c r="D1232" s="245"/>
      <c r="E1232" s="246"/>
      <c r="F1232" s="247"/>
    </row>
    <row r="1233" spans="3:6" customFormat="1" ht="15" x14ac:dyDescent="0.25">
      <c r="C1233" s="245"/>
      <c r="D1233" s="245"/>
      <c r="E1233" s="246"/>
      <c r="F1233" s="247"/>
    </row>
    <row r="1234" spans="3:6" customFormat="1" ht="15" x14ac:dyDescent="0.25">
      <c r="C1234" s="245"/>
      <c r="D1234" s="245"/>
      <c r="E1234" s="246"/>
      <c r="F1234" s="247"/>
    </row>
    <row r="1235" spans="3:6" customFormat="1" ht="15" x14ac:dyDescent="0.25">
      <c r="C1235" s="245"/>
      <c r="D1235" s="245"/>
      <c r="E1235" s="246"/>
      <c r="F1235" s="247"/>
    </row>
    <row r="1236" spans="3:6" customFormat="1" ht="15" x14ac:dyDescent="0.25">
      <c r="C1236" s="245"/>
      <c r="D1236" s="245"/>
      <c r="E1236" s="246"/>
      <c r="F1236" s="247"/>
    </row>
    <row r="1237" spans="3:6" customFormat="1" ht="15" x14ac:dyDescent="0.25">
      <c r="C1237" s="245"/>
      <c r="D1237" s="245"/>
      <c r="E1237" s="246"/>
      <c r="F1237" s="247"/>
    </row>
    <row r="1238" spans="3:6" customFormat="1" ht="15" x14ac:dyDescent="0.25">
      <c r="C1238" s="245"/>
      <c r="D1238" s="245"/>
      <c r="E1238" s="246"/>
      <c r="F1238" s="247"/>
    </row>
    <row r="1239" spans="3:6" customFormat="1" ht="15" x14ac:dyDescent="0.25">
      <c r="C1239" s="245"/>
      <c r="D1239" s="245"/>
      <c r="E1239" s="246"/>
      <c r="F1239" s="247"/>
    </row>
    <row r="1240" spans="3:6" customFormat="1" ht="15" x14ac:dyDescent="0.25">
      <c r="C1240" s="245"/>
      <c r="D1240" s="245"/>
      <c r="E1240" s="246"/>
      <c r="F1240" s="247"/>
    </row>
    <row r="1241" spans="3:6" customFormat="1" ht="15" x14ac:dyDescent="0.25">
      <c r="C1241" s="245"/>
      <c r="D1241" s="245"/>
      <c r="E1241" s="246"/>
      <c r="F1241" s="247"/>
    </row>
    <row r="1242" spans="3:6" customFormat="1" ht="15" x14ac:dyDescent="0.25">
      <c r="C1242" s="245"/>
      <c r="D1242" s="245"/>
      <c r="E1242" s="246"/>
      <c r="F1242" s="247"/>
    </row>
    <row r="1243" spans="3:6" customFormat="1" ht="15" x14ac:dyDescent="0.25">
      <c r="C1243" s="245"/>
      <c r="D1243" s="245"/>
      <c r="E1243" s="246"/>
      <c r="F1243" s="247"/>
    </row>
    <row r="1244" spans="3:6" customFormat="1" ht="15" x14ac:dyDescent="0.25">
      <c r="C1244" s="245"/>
      <c r="D1244" s="245"/>
      <c r="E1244" s="246"/>
      <c r="F1244" s="247"/>
    </row>
    <row r="1245" spans="3:6" customFormat="1" ht="15" x14ac:dyDescent="0.25">
      <c r="C1245" s="245"/>
      <c r="D1245" s="245"/>
      <c r="E1245" s="246"/>
      <c r="F1245" s="247"/>
    </row>
    <row r="1246" spans="3:6" customFormat="1" ht="15" x14ac:dyDescent="0.25">
      <c r="C1246" s="245"/>
      <c r="D1246" s="245"/>
      <c r="E1246" s="246"/>
      <c r="F1246" s="247"/>
    </row>
    <row r="1247" spans="3:6" customFormat="1" ht="15" x14ac:dyDescent="0.25">
      <c r="C1247" s="245"/>
      <c r="D1247" s="245"/>
      <c r="E1247" s="246"/>
      <c r="F1247" s="247"/>
    </row>
    <row r="1248" spans="3:6" customFormat="1" ht="15" x14ac:dyDescent="0.25">
      <c r="C1248" s="245"/>
      <c r="D1248" s="245"/>
      <c r="E1248" s="246"/>
      <c r="F1248" s="247"/>
    </row>
    <row r="1249" spans="3:6" customFormat="1" ht="15" x14ac:dyDescent="0.25">
      <c r="C1249" s="245"/>
      <c r="D1249" s="245"/>
      <c r="E1249" s="246"/>
      <c r="F1249" s="247"/>
    </row>
    <row r="1250" spans="3:6" customFormat="1" ht="15" x14ac:dyDescent="0.25">
      <c r="C1250" s="245"/>
      <c r="D1250" s="245"/>
      <c r="E1250" s="246"/>
      <c r="F1250" s="247"/>
    </row>
    <row r="1251" spans="3:6" customFormat="1" ht="15" x14ac:dyDescent="0.25">
      <c r="C1251" s="245"/>
      <c r="D1251" s="245"/>
      <c r="E1251" s="246"/>
      <c r="F1251" s="247"/>
    </row>
    <row r="1252" spans="3:6" customFormat="1" ht="15" x14ac:dyDescent="0.25">
      <c r="C1252" s="245"/>
      <c r="D1252" s="245"/>
      <c r="E1252" s="246"/>
      <c r="F1252" s="247"/>
    </row>
    <row r="1253" spans="3:6" customFormat="1" ht="15" x14ac:dyDescent="0.25">
      <c r="C1253" s="245"/>
      <c r="D1253" s="245"/>
      <c r="E1253" s="246"/>
      <c r="F1253" s="247"/>
    </row>
    <row r="1254" spans="3:6" customFormat="1" ht="15" x14ac:dyDescent="0.25">
      <c r="C1254" s="245"/>
      <c r="D1254" s="245"/>
      <c r="E1254" s="246"/>
      <c r="F1254" s="247"/>
    </row>
    <row r="1255" spans="3:6" customFormat="1" ht="15" x14ac:dyDescent="0.25">
      <c r="C1255" s="245"/>
      <c r="D1255" s="245"/>
      <c r="E1255" s="246"/>
      <c r="F1255" s="247"/>
    </row>
    <row r="1256" spans="3:6" customFormat="1" ht="15" x14ac:dyDescent="0.25">
      <c r="C1256" s="245"/>
      <c r="D1256" s="245"/>
      <c r="E1256" s="246"/>
      <c r="F1256" s="247"/>
    </row>
    <row r="1257" spans="3:6" customFormat="1" ht="15" x14ac:dyDescent="0.25">
      <c r="C1257" s="245"/>
      <c r="D1257" s="245"/>
      <c r="E1257" s="246"/>
      <c r="F1257" s="247"/>
    </row>
    <row r="1258" spans="3:6" customFormat="1" ht="15" x14ac:dyDescent="0.25">
      <c r="C1258" s="245"/>
      <c r="D1258" s="245"/>
      <c r="E1258" s="246"/>
      <c r="F1258" s="247"/>
    </row>
    <row r="1259" spans="3:6" customFormat="1" ht="15" x14ac:dyDescent="0.25">
      <c r="C1259" s="245"/>
      <c r="D1259" s="245"/>
      <c r="E1259" s="246"/>
      <c r="F1259" s="247"/>
    </row>
    <row r="1260" spans="3:6" customFormat="1" ht="15" x14ac:dyDescent="0.25">
      <c r="C1260" s="245"/>
      <c r="D1260" s="245"/>
      <c r="E1260" s="246"/>
      <c r="F1260" s="247"/>
    </row>
    <row r="1261" spans="3:6" customFormat="1" ht="15" x14ac:dyDescent="0.25">
      <c r="C1261" s="245"/>
      <c r="D1261" s="245"/>
      <c r="E1261" s="246"/>
      <c r="F1261" s="247"/>
    </row>
    <row r="1262" spans="3:6" customFormat="1" ht="15" x14ac:dyDescent="0.25">
      <c r="C1262" s="245"/>
      <c r="D1262" s="245"/>
      <c r="E1262" s="246"/>
      <c r="F1262" s="247"/>
    </row>
    <row r="1263" spans="3:6" customFormat="1" ht="15" x14ac:dyDescent="0.25">
      <c r="C1263" s="245"/>
      <c r="D1263" s="245"/>
      <c r="E1263" s="246"/>
      <c r="F1263" s="247"/>
    </row>
    <row r="1264" spans="3:6" customFormat="1" ht="15" x14ac:dyDescent="0.25">
      <c r="C1264" s="245"/>
      <c r="D1264" s="245"/>
      <c r="E1264" s="246"/>
      <c r="F1264" s="247"/>
    </row>
    <row r="1265" spans="3:6" customFormat="1" ht="15" x14ac:dyDescent="0.25">
      <c r="C1265" s="245"/>
      <c r="D1265" s="245"/>
      <c r="E1265" s="246"/>
      <c r="F1265" s="247"/>
    </row>
    <row r="1266" spans="3:6" customFormat="1" ht="15" x14ac:dyDescent="0.25">
      <c r="C1266" s="245"/>
      <c r="D1266" s="245"/>
      <c r="E1266" s="246"/>
      <c r="F1266" s="247"/>
    </row>
    <row r="1267" spans="3:6" customFormat="1" ht="15" x14ac:dyDescent="0.25">
      <c r="C1267" s="245"/>
      <c r="D1267" s="245"/>
      <c r="E1267" s="246"/>
      <c r="F1267" s="247"/>
    </row>
    <row r="1268" spans="3:6" customFormat="1" ht="15" x14ac:dyDescent="0.25">
      <c r="C1268" s="245"/>
      <c r="D1268" s="245"/>
      <c r="E1268" s="246"/>
      <c r="F1268" s="247"/>
    </row>
    <row r="1269" spans="3:6" customFormat="1" ht="15" x14ac:dyDescent="0.25">
      <c r="C1269" s="245"/>
      <c r="D1269" s="245"/>
      <c r="E1269" s="246"/>
      <c r="F1269" s="247"/>
    </row>
    <row r="1270" spans="3:6" customFormat="1" ht="15" x14ac:dyDescent="0.25">
      <c r="C1270" s="245"/>
      <c r="D1270" s="245"/>
      <c r="E1270" s="246"/>
      <c r="F1270" s="247"/>
    </row>
    <row r="1271" spans="3:6" customFormat="1" ht="15" x14ac:dyDescent="0.25">
      <c r="C1271" s="245"/>
      <c r="D1271" s="245"/>
      <c r="E1271" s="246"/>
      <c r="F1271" s="247"/>
    </row>
    <row r="1272" spans="3:6" customFormat="1" ht="15" x14ac:dyDescent="0.25">
      <c r="C1272" s="245"/>
      <c r="D1272" s="245"/>
      <c r="E1272" s="246"/>
      <c r="F1272" s="247"/>
    </row>
    <row r="1273" spans="3:6" customFormat="1" ht="15" x14ac:dyDescent="0.25">
      <c r="C1273" s="245"/>
      <c r="D1273" s="245"/>
      <c r="E1273" s="246"/>
      <c r="F1273" s="247"/>
    </row>
    <row r="1274" spans="3:6" customFormat="1" ht="15" x14ac:dyDescent="0.25">
      <c r="C1274" s="245"/>
      <c r="D1274" s="245"/>
      <c r="E1274" s="246"/>
      <c r="F1274" s="247"/>
    </row>
    <row r="1275" spans="3:6" customFormat="1" ht="15" x14ac:dyDescent="0.25">
      <c r="C1275" s="245"/>
      <c r="D1275" s="245"/>
      <c r="E1275" s="246"/>
      <c r="F1275" s="247"/>
    </row>
    <row r="1276" spans="3:6" customFormat="1" ht="15" x14ac:dyDescent="0.25">
      <c r="C1276" s="245"/>
      <c r="D1276" s="245"/>
      <c r="E1276" s="246"/>
      <c r="F1276" s="247"/>
    </row>
    <row r="1277" spans="3:6" customFormat="1" ht="15" x14ac:dyDescent="0.25">
      <c r="C1277" s="245"/>
      <c r="D1277" s="245"/>
      <c r="E1277" s="246"/>
      <c r="F1277" s="247"/>
    </row>
    <row r="1278" spans="3:6" customFormat="1" ht="15" x14ac:dyDescent="0.25">
      <c r="C1278" s="245"/>
      <c r="D1278" s="245"/>
      <c r="E1278" s="246"/>
      <c r="F1278" s="247"/>
    </row>
    <row r="1279" spans="3:6" customFormat="1" ht="15" x14ac:dyDescent="0.25">
      <c r="C1279" s="245"/>
      <c r="D1279" s="245"/>
      <c r="E1279" s="246"/>
      <c r="F1279" s="247"/>
    </row>
    <row r="1280" spans="3:6" customFormat="1" ht="15" x14ac:dyDescent="0.25">
      <c r="C1280" s="245"/>
      <c r="D1280" s="245"/>
      <c r="E1280" s="246"/>
      <c r="F1280" s="247"/>
    </row>
    <row r="1281" spans="3:6" customFormat="1" ht="15" x14ac:dyDescent="0.25">
      <c r="C1281" s="245"/>
      <c r="D1281" s="245"/>
      <c r="E1281" s="246"/>
      <c r="F1281" s="247"/>
    </row>
    <row r="1282" spans="3:6" customFormat="1" ht="15" x14ac:dyDescent="0.25">
      <c r="C1282" s="245"/>
      <c r="D1282" s="245"/>
      <c r="E1282" s="246"/>
      <c r="F1282" s="247"/>
    </row>
    <row r="1283" spans="3:6" customFormat="1" ht="15" x14ac:dyDescent="0.25">
      <c r="C1283" s="245"/>
      <c r="D1283" s="245"/>
      <c r="E1283" s="246"/>
      <c r="F1283" s="247"/>
    </row>
    <row r="1284" spans="3:6" customFormat="1" ht="15" x14ac:dyDescent="0.25">
      <c r="C1284" s="245"/>
      <c r="D1284" s="245"/>
      <c r="E1284" s="246"/>
      <c r="F1284" s="247"/>
    </row>
    <row r="1285" spans="3:6" customFormat="1" ht="15" x14ac:dyDescent="0.25">
      <c r="C1285" s="245"/>
      <c r="D1285" s="245"/>
      <c r="E1285" s="246"/>
      <c r="F1285" s="247"/>
    </row>
    <row r="1286" spans="3:6" customFormat="1" ht="15" x14ac:dyDescent="0.25">
      <c r="C1286" s="245"/>
      <c r="D1286" s="245"/>
      <c r="E1286" s="246"/>
      <c r="F1286" s="247"/>
    </row>
    <row r="1287" spans="3:6" customFormat="1" ht="15" x14ac:dyDescent="0.25">
      <c r="C1287" s="245"/>
      <c r="D1287" s="245"/>
      <c r="E1287" s="246"/>
      <c r="F1287" s="247"/>
    </row>
    <row r="1288" spans="3:6" customFormat="1" ht="15" x14ac:dyDescent="0.25">
      <c r="C1288" s="245"/>
      <c r="D1288" s="245"/>
      <c r="E1288" s="246"/>
      <c r="F1288" s="247"/>
    </row>
    <row r="1289" spans="3:6" customFormat="1" ht="15" x14ac:dyDescent="0.25">
      <c r="C1289" s="245"/>
      <c r="D1289" s="245"/>
      <c r="E1289" s="246"/>
      <c r="F1289" s="247"/>
    </row>
    <row r="1290" spans="3:6" customFormat="1" ht="15" x14ac:dyDescent="0.25">
      <c r="C1290" s="245"/>
      <c r="D1290" s="245"/>
      <c r="E1290" s="246"/>
      <c r="F1290" s="247"/>
    </row>
    <row r="1291" spans="3:6" customFormat="1" ht="15" x14ac:dyDescent="0.25">
      <c r="C1291" s="245"/>
      <c r="D1291" s="245"/>
      <c r="E1291" s="246"/>
      <c r="F1291" s="247"/>
    </row>
    <row r="1292" spans="3:6" customFormat="1" ht="15" x14ac:dyDescent="0.25">
      <c r="C1292" s="245"/>
      <c r="D1292" s="245"/>
      <c r="E1292" s="246"/>
      <c r="F1292" s="247"/>
    </row>
    <row r="1293" spans="3:6" customFormat="1" ht="15" x14ac:dyDescent="0.25">
      <c r="C1293" s="245"/>
      <c r="D1293" s="245"/>
      <c r="E1293" s="246"/>
      <c r="F1293" s="247"/>
    </row>
    <row r="1294" spans="3:6" customFormat="1" ht="15" x14ac:dyDescent="0.25">
      <c r="C1294" s="245"/>
      <c r="D1294" s="245"/>
      <c r="E1294" s="246"/>
      <c r="F1294" s="247"/>
    </row>
    <row r="1295" spans="3:6" customFormat="1" ht="15" x14ac:dyDescent="0.25">
      <c r="C1295" s="245"/>
      <c r="D1295" s="245"/>
      <c r="E1295" s="246"/>
      <c r="F1295" s="247"/>
    </row>
    <row r="1296" spans="3:6" customFormat="1" ht="15" x14ac:dyDescent="0.25">
      <c r="C1296" s="245"/>
      <c r="D1296" s="245"/>
      <c r="E1296" s="246"/>
      <c r="F1296" s="247"/>
    </row>
    <row r="1297" spans="3:6" customFormat="1" ht="15" x14ac:dyDescent="0.25">
      <c r="C1297" s="245"/>
      <c r="D1297" s="245"/>
      <c r="E1297" s="246"/>
      <c r="F1297" s="247"/>
    </row>
    <row r="1298" spans="3:6" customFormat="1" ht="15" x14ac:dyDescent="0.25">
      <c r="C1298" s="245"/>
      <c r="D1298" s="245"/>
      <c r="E1298" s="246"/>
      <c r="F1298" s="247"/>
    </row>
    <row r="1299" spans="3:6" customFormat="1" ht="15" x14ac:dyDescent="0.25">
      <c r="C1299" s="245"/>
      <c r="D1299" s="245"/>
      <c r="E1299" s="246"/>
      <c r="F1299" s="247"/>
    </row>
    <row r="1300" spans="3:6" customFormat="1" ht="15" x14ac:dyDescent="0.25">
      <c r="C1300" s="245"/>
      <c r="D1300" s="245"/>
      <c r="E1300" s="246"/>
      <c r="F1300" s="247"/>
    </row>
    <row r="1301" spans="3:6" customFormat="1" ht="15" x14ac:dyDescent="0.25">
      <c r="C1301" s="245"/>
      <c r="D1301" s="245"/>
      <c r="E1301" s="246"/>
      <c r="F1301" s="247"/>
    </row>
    <row r="1302" spans="3:6" customFormat="1" ht="15" x14ac:dyDescent="0.25">
      <c r="C1302" s="245"/>
      <c r="D1302" s="245"/>
      <c r="E1302" s="246"/>
      <c r="F1302" s="247"/>
    </row>
    <row r="1303" spans="3:6" customFormat="1" ht="15" x14ac:dyDescent="0.25">
      <c r="C1303" s="245"/>
      <c r="D1303" s="245"/>
      <c r="E1303" s="246"/>
      <c r="F1303" s="247"/>
    </row>
    <row r="1304" spans="3:6" customFormat="1" ht="15" x14ac:dyDescent="0.25">
      <c r="C1304" s="245"/>
      <c r="D1304" s="245"/>
      <c r="E1304" s="246"/>
      <c r="F1304" s="247"/>
    </row>
    <row r="1305" spans="3:6" customFormat="1" ht="15" x14ac:dyDescent="0.25">
      <c r="C1305" s="245"/>
      <c r="D1305" s="245"/>
      <c r="E1305" s="246"/>
      <c r="F1305" s="247"/>
    </row>
    <row r="1306" spans="3:6" customFormat="1" ht="15" x14ac:dyDescent="0.25">
      <c r="C1306" s="245"/>
      <c r="D1306" s="245"/>
      <c r="E1306" s="246"/>
      <c r="F1306" s="247"/>
    </row>
    <row r="1307" spans="3:6" customFormat="1" ht="15" x14ac:dyDescent="0.25">
      <c r="C1307" s="245"/>
      <c r="D1307" s="245"/>
      <c r="E1307" s="246"/>
      <c r="F1307" s="247"/>
    </row>
    <row r="1308" spans="3:6" customFormat="1" ht="15" x14ac:dyDescent="0.25">
      <c r="C1308" s="245"/>
      <c r="D1308" s="245"/>
      <c r="E1308" s="246"/>
      <c r="F1308" s="247"/>
    </row>
    <row r="1309" spans="3:6" customFormat="1" ht="15" x14ac:dyDescent="0.25">
      <c r="C1309" s="245"/>
      <c r="D1309" s="245"/>
      <c r="E1309" s="246"/>
      <c r="F1309" s="247"/>
    </row>
    <row r="1310" spans="3:6" customFormat="1" ht="15" x14ac:dyDescent="0.25">
      <c r="C1310" s="245"/>
      <c r="D1310" s="245"/>
      <c r="E1310" s="246"/>
      <c r="F1310" s="247"/>
    </row>
    <row r="1311" spans="3:6" customFormat="1" ht="15" x14ac:dyDescent="0.25">
      <c r="C1311" s="245"/>
      <c r="D1311" s="245"/>
      <c r="E1311" s="246"/>
      <c r="F1311" s="247"/>
    </row>
    <row r="1312" spans="3:6" customFormat="1" ht="15" x14ac:dyDescent="0.25">
      <c r="C1312" s="245"/>
      <c r="D1312" s="245"/>
      <c r="E1312" s="246"/>
      <c r="F1312" s="247"/>
    </row>
    <row r="1313" spans="3:6" customFormat="1" ht="15" x14ac:dyDescent="0.25">
      <c r="C1313" s="245"/>
      <c r="D1313" s="245"/>
      <c r="E1313" s="246"/>
      <c r="F1313" s="247"/>
    </row>
    <row r="1314" spans="3:6" customFormat="1" ht="15" x14ac:dyDescent="0.25">
      <c r="C1314" s="245"/>
      <c r="D1314" s="245"/>
      <c r="E1314" s="246"/>
      <c r="F1314" s="247"/>
    </row>
    <row r="1315" spans="3:6" customFormat="1" ht="15" x14ac:dyDescent="0.25">
      <c r="C1315" s="245"/>
      <c r="D1315" s="245"/>
      <c r="E1315" s="246"/>
      <c r="F1315" s="247"/>
    </row>
    <row r="1316" spans="3:6" customFormat="1" ht="15" x14ac:dyDescent="0.25">
      <c r="C1316" s="245"/>
      <c r="D1316" s="245"/>
      <c r="E1316" s="246"/>
      <c r="F1316" s="247"/>
    </row>
    <row r="1317" spans="3:6" customFormat="1" ht="15" x14ac:dyDescent="0.25">
      <c r="C1317" s="245"/>
      <c r="D1317" s="245"/>
      <c r="E1317" s="246"/>
      <c r="F1317" s="247"/>
    </row>
    <row r="1318" spans="3:6" customFormat="1" ht="15" x14ac:dyDescent="0.25">
      <c r="C1318" s="245"/>
      <c r="D1318" s="245"/>
      <c r="E1318" s="246"/>
      <c r="F1318" s="247"/>
    </row>
    <row r="1319" spans="3:6" customFormat="1" ht="15" x14ac:dyDescent="0.25">
      <c r="C1319" s="245"/>
      <c r="D1319" s="245"/>
      <c r="E1319" s="246"/>
      <c r="F1319" s="247"/>
    </row>
    <row r="1320" spans="3:6" customFormat="1" ht="15" x14ac:dyDescent="0.25">
      <c r="C1320" s="245"/>
      <c r="D1320" s="245"/>
      <c r="E1320" s="246"/>
      <c r="F1320" s="247"/>
    </row>
    <row r="1321" spans="3:6" customFormat="1" ht="15" x14ac:dyDescent="0.25">
      <c r="C1321" s="245"/>
      <c r="D1321" s="245"/>
      <c r="E1321" s="246"/>
      <c r="F1321" s="247"/>
    </row>
    <row r="1322" spans="3:6" customFormat="1" ht="15" x14ac:dyDescent="0.25">
      <c r="C1322" s="245"/>
      <c r="D1322" s="245"/>
      <c r="E1322" s="246"/>
      <c r="F1322" s="247"/>
    </row>
    <row r="1323" spans="3:6" customFormat="1" ht="15" x14ac:dyDescent="0.25">
      <c r="C1323" s="245"/>
      <c r="D1323" s="245"/>
      <c r="E1323" s="246"/>
      <c r="F1323" s="247"/>
    </row>
    <row r="1324" spans="3:6" customFormat="1" ht="15" x14ac:dyDescent="0.25">
      <c r="C1324" s="245"/>
      <c r="D1324" s="245"/>
      <c r="E1324" s="246"/>
      <c r="F1324" s="247"/>
    </row>
    <row r="1325" spans="3:6" customFormat="1" ht="15" x14ac:dyDescent="0.25">
      <c r="C1325" s="245"/>
      <c r="D1325" s="245"/>
      <c r="E1325" s="246"/>
      <c r="F1325" s="247"/>
    </row>
    <row r="1326" spans="3:6" customFormat="1" ht="15" x14ac:dyDescent="0.25">
      <c r="C1326" s="245"/>
      <c r="D1326" s="245"/>
      <c r="E1326" s="246"/>
      <c r="F1326" s="247"/>
    </row>
    <row r="1327" spans="3:6" customFormat="1" ht="15" x14ac:dyDescent="0.25">
      <c r="C1327" s="245"/>
      <c r="D1327" s="245"/>
      <c r="E1327" s="246"/>
      <c r="F1327" s="247"/>
    </row>
    <row r="1328" spans="3:6" customFormat="1" ht="15" x14ac:dyDescent="0.25">
      <c r="C1328" s="245"/>
      <c r="D1328" s="245"/>
      <c r="E1328" s="246"/>
      <c r="F1328" s="247"/>
    </row>
    <row r="1329" spans="3:6" customFormat="1" ht="15" x14ac:dyDescent="0.25">
      <c r="C1329" s="245"/>
      <c r="D1329" s="245"/>
      <c r="E1329" s="246"/>
      <c r="F1329" s="247"/>
    </row>
    <row r="1330" spans="3:6" customFormat="1" ht="15" x14ac:dyDescent="0.25">
      <c r="C1330" s="245"/>
      <c r="D1330" s="245"/>
      <c r="E1330" s="246"/>
      <c r="F1330" s="247"/>
    </row>
    <row r="1331" spans="3:6" customFormat="1" ht="15" x14ac:dyDescent="0.25">
      <c r="C1331" s="245"/>
      <c r="D1331" s="245"/>
      <c r="E1331" s="246"/>
      <c r="F1331" s="247"/>
    </row>
    <row r="1332" spans="3:6" customFormat="1" ht="15" x14ac:dyDescent="0.25">
      <c r="C1332" s="245"/>
      <c r="D1332" s="245"/>
      <c r="E1332" s="246"/>
      <c r="F1332" s="247"/>
    </row>
    <row r="1333" spans="3:6" customFormat="1" ht="15" x14ac:dyDescent="0.25">
      <c r="C1333" s="245"/>
      <c r="D1333" s="245"/>
      <c r="E1333" s="246"/>
      <c r="F1333" s="247"/>
    </row>
    <row r="1334" spans="3:6" customFormat="1" ht="15" x14ac:dyDescent="0.25">
      <c r="C1334" s="245"/>
      <c r="D1334" s="245"/>
      <c r="E1334" s="246"/>
      <c r="F1334" s="247"/>
    </row>
    <row r="1335" spans="3:6" customFormat="1" ht="15" x14ac:dyDescent="0.25">
      <c r="C1335" s="245"/>
      <c r="D1335" s="245"/>
      <c r="E1335" s="246"/>
      <c r="F1335" s="247"/>
    </row>
    <row r="1336" spans="3:6" customFormat="1" ht="15" x14ac:dyDescent="0.25">
      <c r="C1336" s="245"/>
      <c r="D1336" s="245"/>
      <c r="E1336" s="246"/>
      <c r="F1336" s="247"/>
    </row>
    <row r="1337" spans="3:6" customFormat="1" ht="15" x14ac:dyDescent="0.25">
      <c r="C1337" s="245"/>
      <c r="D1337" s="245"/>
      <c r="E1337" s="246"/>
      <c r="F1337" s="247"/>
    </row>
    <row r="1338" spans="3:6" customFormat="1" ht="15" x14ac:dyDescent="0.25">
      <c r="C1338" s="245"/>
      <c r="D1338" s="245"/>
      <c r="E1338" s="246"/>
      <c r="F1338" s="247"/>
    </row>
    <row r="1339" spans="3:6" customFormat="1" ht="15" x14ac:dyDescent="0.25">
      <c r="C1339" s="245"/>
      <c r="D1339" s="245"/>
      <c r="E1339" s="246"/>
      <c r="F1339" s="247"/>
    </row>
    <row r="1340" spans="3:6" customFormat="1" ht="15" x14ac:dyDescent="0.25">
      <c r="C1340" s="245"/>
      <c r="D1340" s="245"/>
      <c r="E1340" s="246"/>
      <c r="F1340" s="247"/>
    </row>
    <row r="1341" spans="3:6" customFormat="1" ht="15" x14ac:dyDescent="0.25">
      <c r="C1341" s="245"/>
      <c r="D1341" s="245"/>
      <c r="E1341" s="246"/>
      <c r="F1341" s="247"/>
    </row>
    <row r="1342" spans="3:6" customFormat="1" ht="15" x14ac:dyDescent="0.25">
      <c r="C1342" s="245"/>
      <c r="D1342" s="245"/>
      <c r="E1342" s="246"/>
      <c r="F1342" s="247"/>
    </row>
    <row r="1343" spans="3:6" customFormat="1" ht="15" x14ac:dyDescent="0.25">
      <c r="C1343" s="245"/>
      <c r="D1343" s="245"/>
      <c r="E1343" s="246"/>
      <c r="F1343" s="247"/>
    </row>
    <row r="1344" spans="3:6" customFormat="1" ht="15" x14ac:dyDescent="0.25">
      <c r="C1344" s="245"/>
      <c r="D1344" s="245"/>
      <c r="E1344" s="246"/>
      <c r="F1344" s="247"/>
    </row>
    <row r="1345" spans="3:6" customFormat="1" ht="15" x14ac:dyDescent="0.25">
      <c r="C1345" s="245"/>
      <c r="D1345" s="245"/>
      <c r="E1345" s="246"/>
      <c r="F1345" s="247"/>
    </row>
    <row r="1346" spans="3:6" customFormat="1" ht="15" x14ac:dyDescent="0.25">
      <c r="C1346" s="245"/>
      <c r="D1346" s="245"/>
      <c r="E1346" s="246"/>
      <c r="F1346" s="247"/>
    </row>
    <row r="1347" spans="3:6" customFormat="1" ht="15" x14ac:dyDescent="0.25">
      <c r="C1347" s="245"/>
      <c r="D1347" s="245"/>
      <c r="E1347" s="246"/>
      <c r="F1347" s="247"/>
    </row>
    <row r="1348" spans="3:6" customFormat="1" ht="15" x14ac:dyDescent="0.25">
      <c r="C1348" s="245"/>
      <c r="D1348" s="245"/>
      <c r="E1348" s="246"/>
      <c r="F1348" s="247"/>
    </row>
    <row r="1349" spans="3:6" customFormat="1" ht="15" x14ac:dyDescent="0.25">
      <c r="C1349" s="245"/>
      <c r="D1349" s="245"/>
      <c r="E1349" s="246"/>
      <c r="F1349" s="247"/>
    </row>
    <row r="1350" spans="3:6" customFormat="1" ht="15" x14ac:dyDescent="0.25">
      <c r="C1350" s="245"/>
      <c r="D1350" s="245"/>
      <c r="E1350" s="246"/>
      <c r="F1350" s="247"/>
    </row>
    <row r="1351" spans="3:6" customFormat="1" ht="15" x14ac:dyDescent="0.25">
      <c r="C1351" s="245"/>
      <c r="D1351" s="245"/>
      <c r="E1351" s="246"/>
      <c r="F1351" s="247"/>
    </row>
    <row r="1352" spans="3:6" customFormat="1" ht="15" x14ac:dyDescent="0.25">
      <c r="C1352" s="245"/>
      <c r="D1352" s="245"/>
      <c r="E1352" s="246"/>
      <c r="F1352" s="247"/>
    </row>
    <row r="1353" spans="3:6" customFormat="1" ht="15" x14ac:dyDescent="0.25">
      <c r="C1353" s="245"/>
      <c r="D1353" s="245"/>
      <c r="E1353" s="246"/>
      <c r="F1353" s="247"/>
    </row>
    <row r="1354" spans="3:6" customFormat="1" ht="15" x14ac:dyDescent="0.25">
      <c r="C1354" s="245"/>
      <c r="D1354" s="245"/>
      <c r="E1354" s="246"/>
      <c r="F1354" s="247"/>
    </row>
    <row r="1355" spans="3:6" customFormat="1" ht="15" x14ac:dyDescent="0.25">
      <c r="C1355" s="245"/>
      <c r="D1355" s="245"/>
      <c r="E1355" s="246"/>
      <c r="F1355" s="247"/>
    </row>
    <row r="1356" spans="3:6" customFormat="1" ht="15" x14ac:dyDescent="0.25">
      <c r="C1356" s="245"/>
      <c r="D1356" s="245"/>
      <c r="E1356" s="246"/>
      <c r="F1356" s="247"/>
    </row>
    <row r="1357" spans="3:6" customFormat="1" ht="15" x14ac:dyDescent="0.25">
      <c r="C1357" s="245"/>
      <c r="D1357" s="245"/>
      <c r="E1357" s="246"/>
      <c r="F1357" s="247"/>
    </row>
    <row r="1358" spans="3:6" customFormat="1" ht="15" x14ac:dyDescent="0.25">
      <c r="C1358" s="245"/>
      <c r="D1358" s="245"/>
      <c r="E1358" s="246"/>
      <c r="F1358" s="247"/>
    </row>
    <row r="1359" spans="3:6" customFormat="1" ht="15" x14ac:dyDescent="0.25">
      <c r="C1359" s="245"/>
      <c r="D1359" s="245"/>
      <c r="E1359" s="246"/>
      <c r="F1359" s="247"/>
    </row>
    <row r="1360" spans="3:6" customFormat="1" ht="15" x14ac:dyDescent="0.25">
      <c r="C1360" s="245"/>
      <c r="D1360" s="245"/>
      <c r="E1360" s="246"/>
      <c r="F1360" s="247"/>
    </row>
    <row r="1361" spans="3:6" customFormat="1" ht="15" x14ac:dyDescent="0.25">
      <c r="C1361" s="245"/>
      <c r="D1361" s="245"/>
      <c r="E1361" s="246"/>
      <c r="F1361" s="247"/>
    </row>
    <row r="1362" spans="3:6" customFormat="1" ht="15" x14ac:dyDescent="0.25">
      <c r="C1362" s="245"/>
      <c r="D1362" s="245"/>
      <c r="E1362" s="246"/>
      <c r="F1362" s="247"/>
    </row>
    <row r="1363" spans="3:6" customFormat="1" ht="15" x14ac:dyDescent="0.25">
      <c r="C1363" s="245"/>
      <c r="D1363" s="245"/>
      <c r="E1363" s="246"/>
      <c r="F1363" s="247"/>
    </row>
    <row r="1364" spans="3:6" customFormat="1" ht="15" x14ac:dyDescent="0.25">
      <c r="C1364" s="245"/>
      <c r="D1364" s="245"/>
      <c r="E1364" s="246"/>
      <c r="F1364" s="247"/>
    </row>
    <row r="1365" spans="3:6" customFormat="1" ht="15" x14ac:dyDescent="0.25">
      <c r="C1365" s="245"/>
      <c r="D1365" s="245"/>
      <c r="E1365" s="246"/>
      <c r="F1365" s="247"/>
    </row>
    <row r="1366" spans="3:6" customFormat="1" ht="15" x14ac:dyDescent="0.25">
      <c r="C1366" s="245"/>
      <c r="D1366" s="245"/>
      <c r="E1366" s="246"/>
      <c r="F1366" s="247"/>
    </row>
    <row r="1367" spans="3:6" customFormat="1" ht="15" x14ac:dyDescent="0.25">
      <c r="C1367" s="245"/>
      <c r="D1367" s="245"/>
      <c r="E1367" s="246"/>
      <c r="F1367" s="247"/>
    </row>
    <row r="1368" spans="3:6" customFormat="1" ht="15" x14ac:dyDescent="0.25">
      <c r="C1368" s="245"/>
      <c r="D1368" s="245"/>
      <c r="E1368" s="246"/>
      <c r="F1368" s="247"/>
    </row>
    <row r="1369" spans="3:6" customFormat="1" ht="15" x14ac:dyDescent="0.25">
      <c r="C1369" s="245"/>
      <c r="D1369" s="245"/>
      <c r="E1369" s="246"/>
      <c r="F1369" s="247"/>
    </row>
    <row r="1370" spans="3:6" customFormat="1" ht="15" x14ac:dyDescent="0.25">
      <c r="C1370" s="245"/>
      <c r="D1370" s="245"/>
      <c r="E1370" s="246"/>
      <c r="F1370" s="247"/>
    </row>
    <row r="1371" spans="3:6" customFormat="1" ht="15" x14ac:dyDescent="0.25">
      <c r="C1371" s="245"/>
      <c r="D1371" s="245"/>
      <c r="E1371" s="246"/>
      <c r="F1371" s="247"/>
    </row>
    <row r="1372" spans="3:6" customFormat="1" ht="15" x14ac:dyDescent="0.25">
      <c r="C1372" s="245"/>
      <c r="D1372" s="245"/>
      <c r="E1372" s="246"/>
      <c r="F1372" s="247"/>
    </row>
    <row r="1373" spans="3:6" customFormat="1" ht="15" x14ac:dyDescent="0.25">
      <c r="C1373" s="245"/>
      <c r="D1373" s="245"/>
      <c r="E1373" s="246"/>
      <c r="F1373" s="247"/>
    </row>
    <row r="1374" spans="3:6" customFormat="1" ht="15" x14ac:dyDescent="0.25">
      <c r="C1374" s="245"/>
      <c r="D1374" s="245"/>
      <c r="E1374" s="246"/>
      <c r="F1374" s="247"/>
    </row>
    <row r="1375" spans="3:6" customFormat="1" ht="15" x14ac:dyDescent="0.25">
      <c r="C1375" s="245"/>
      <c r="D1375" s="245"/>
      <c r="E1375" s="246"/>
      <c r="F1375" s="247"/>
    </row>
    <row r="1376" spans="3:6" customFormat="1" ht="15" x14ac:dyDescent="0.25">
      <c r="C1376" s="245"/>
      <c r="D1376" s="245"/>
      <c r="E1376" s="246"/>
      <c r="F1376" s="247"/>
    </row>
    <row r="1377" spans="3:6" customFormat="1" ht="15" x14ac:dyDescent="0.25">
      <c r="C1377" s="245"/>
      <c r="D1377" s="245"/>
      <c r="E1377" s="246"/>
      <c r="F1377" s="247"/>
    </row>
    <row r="1378" spans="3:6" customFormat="1" ht="15" x14ac:dyDescent="0.25">
      <c r="C1378" s="245"/>
      <c r="D1378" s="245"/>
      <c r="E1378" s="246"/>
      <c r="F1378" s="247"/>
    </row>
    <row r="1379" spans="3:6" customFormat="1" ht="15" x14ac:dyDescent="0.25">
      <c r="C1379" s="245"/>
      <c r="D1379" s="245"/>
      <c r="E1379" s="246"/>
      <c r="F1379" s="247"/>
    </row>
    <row r="1380" spans="3:6" customFormat="1" ht="15" x14ac:dyDescent="0.25">
      <c r="C1380" s="245"/>
      <c r="D1380" s="245"/>
      <c r="E1380" s="246"/>
      <c r="F1380" s="247"/>
    </row>
    <row r="1381" spans="3:6" customFormat="1" ht="15" x14ac:dyDescent="0.25">
      <c r="C1381" s="245"/>
      <c r="D1381" s="245"/>
      <c r="E1381" s="246"/>
      <c r="F1381" s="247"/>
    </row>
    <row r="1382" spans="3:6" customFormat="1" ht="15" x14ac:dyDescent="0.25">
      <c r="C1382" s="245"/>
      <c r="D1382" s="245"/>
      <c r="E1382" s="246"/>
      <c r="F1382" s="247"/>
    </row>
    <row r="1383" spans="3:6" customFormat="1" ht="15" x14ac:dyDescent="0.25">
      <c r="C1383" s="245"/>
      <c r="D1383" s="245"/>
      <c r="E1383" s="246"/>
      <c r="F1383" s="247"/>
    </row>
    <row r="1384" spans="3:6" customFormat="1" ht="15" x14ac:dyDescent="0.25">
      <c r="C1384" s="245"/>
      <c r="D1384" s="245"/>
      <c r="E1384" s="246"/>
      <c r="F1384" s="247"/>
    </row>
    <row r="1385" spans="3:6" customFormat="1" ht="15" x14ac:dyDescent="0.25">
      <c r="C1385" s="245"/>
      <c r="D1385" s="245"/>
      <c r="E1385" s="246"/>
      <c r="F1385" s="247"/>
    </row>
    <row r="1386" spans="3:6" customFormat="1" ht="15" x14ac:dyDescent="0.25">
      <c r="C1386" s="245"/>
      <c r="D1386" s="245"/>
      <c r="E1386" s="246"/>
      <c r="F1386" s="247"/>
    </row>
    <row r="1387" spans="3:6" customFormat="1" ht="15" x14ac:dyDescent="0.25">
      <c r="C1387" s="245"/>
      <c r="D1387" s="245"/>
      <c r="E1387" s="246"/>
      <c r="F1387" s="247"/>
    </row>
    <row r="1388" spans="3:6" customFormat="1" ht="15" x14ac:dyDescent="0.25">
      <c r="C1388" s="245"/>
      <c r="D1388" s="245"/>
      <c r="E1388" s="246"/>
      <c r="F1388" s="247"/>
    </row>
    <row r="1389" spans="3:6" customFormat="1" ht="15" x14ac:dyDescent="0.25">
      <c r="C1389" s="245"/>
      <c r="D1389" s="245"/>
      <c r="E1389" s="246"/>
      <c r="F1389" s="247"/>
    </row>
    <row r="1390" spans="3:6" customFormat="1" ht="15" x14ac:dyDescent="0.25">
      <c r="C1390" s="245"/>
      <c r="D1390" s="245"/>
      <c r="E1390" s="246"/>
      <c r="F1390" s="247"/>
    </row>
    <row r="1391" spans="3:6" customFormat="1" ht="15" x14ac:dyDescent="0.25">
      <c r="C1391" s="245"/>
      <c r="D1391" s="245"/>
      <c r="E1391" s="246"/>
      <c r="F1391" s="247"/>
    </row>
    <row r="1392" spans="3:6" customFormat="1" ht="15" x14ac:dyDescent="0.25">
      <c r="C1392" s="245"/>
      <c r="D1392" s="245"/>
      <c r="E1392" s="246"/>
      <c r="F1392" s="247"/>
    </row>
    <row r="1393" spans="3:6" customFormat="1" ht="15" x14ac:dyDescent="0.25">
      <c r="C1393" s="245"/>
      <c r="D1393" s="245"/>
      <c r="E1393" s="246"/>
      <c r="F1393" s="247"/>
    </row>
    <row r="1394" spans="3:6" customFormat="1" ht="15" x14ac:dyDescent="0.25">
      <c r="C1394" s="245"/>
      <c r="D1394" s="245"/>
      <c r="E1394" s="246"/>
      <c r="F1394" s="247"/>
    </row>
    <row r="1395" spans="3:6" customFormat="1" ht="15" x14ac:dyDescent="0.25">
      <c r="C1395" s="245"/>
      <c r="D1395" s="245"/>
      <c r="E1395" s="246"/>
      <c r="F1395" s="247"/>
    </row>
    <row r="1396" spans="3:6" customFormat="1" ht="15" x14ac:dyDescent="0.25">
      <c r="C1396" s="245"/>
      <c r="D1396" s="245"/>
      <c r="E1396" s="246"/>
      <c r="F1396" s="247"/>
    </row>
    <row r="1397" spans="3:6" customFormat="1" ht="15" x14ac:dyDescent="0.25">
      <c r="C1397" s="245"/>
      <c r="D1397" s="245"/>
      <c r="E1397" s="246"/>
      <c r="F1397" s="247"/>
    </row>
    <row r="1398" spans="3:6" customFormat="1" ht="15" x14ac:dyDescent="0.25">
      <c r="C1398" s="245"/>
      <c r="D1398" s="245"/>
      <c r="E1398" s="246"/>
      <c r="F1398" s="247"/>
    </row>
    <row r="1399" spans="3:6" customFormat="1" ht="15" x14ac:dyDescent="0.25">
      <c r="C1399" s="245"/>
      <c r="D1399" s="245"/>
      <c r="E1399" s="246"/>
      <c r="F1399" s="247"/>
    </row>
    <row r="1400" spans="3:6" customFormat="1" ht="15" x14ac:dyDescent="0.25">
      <c r="C1400" s="245"/>
      <c r="D1400" s="245"/>
      <c r="E1400" s="246"/>
      <c r="F1400" s="247"/>
    </row>
    <row r="1401" spans="3:6" customFormat="1" ht="15" x14ac:dyDescent="0.25">
      <c r="C1401" s="245"/>
      <c r="D1401" s="245"/>
      <c r="E1401" s="246"/>
      <c r="F1401" s="247"/>
    </row>
    <row r="1402" spans="3:6" customFormat="1" ht="15" x14ac:dyDescent="0.25">
      <c r="C1402" s="245"/>
      <c r="D1402" s="245"/>
      <c r="E1402" s="246"/>
      <c r="F1402" s="247"/>
    </row>
    <row r="1403" spans="3:6" customFormat="1" ht="15" x14ac:dyDescent="0.25">
      <c r="C1403" s="245"/>
      <c r="D1403" s="245"/>
      <c r="E1403" s="246"/>
      <c r="F1403" s="247"/>
    </row>
    <row r="1404" spans="3:6" customFormat="1" ht="15" x14ac:dyDescent="0.25">
      <c r="C1404" s="245"/>
      <c r="D1404" s="245"/>
      <c r="E1404" s="246"/>
      <c r="F1404" s="247"/>
    </row>
    <row r="1405" spans="3:6" customFormat="1" ht="15" x14ac:dyDescent="0.25">
      <c r="C1405" s="245"/>
      <c r="D1405" s="245"/>
      <c r="E1405" s="246"/>
      <c r="F1405" s="247"/>
    </row>
    <row r="1406" spans="3:6" customFormat="1" ht="15" x14ac:dyDescent="0.25">
      <c r="C1406" s="245"/>
      <c r="D1406" s="245"/>
      <c r="E1406" s="246"/>
      <c r="F1406" s="247"/>
    </row>
    <row r="1407" spans="3:6" customFormat="1" ht="15" x14ac:dyDescent="0.25">
      <c r="C1407" s="245"/>
      <c r="D1407" s="245"/>
      <c r="E1407" s="246"/>
      <c r="F1407" s="247"/>
    </row>
    <row r="1408" spans="3:6" customFormat="1" ht="15" x14ac:dyDescent="0.25">
      <c r="C1408" s="245"/>
      <c r="D1408" s="245"/>
      <c r="E1408" s="246"/>
      <c r="F1408" s="247"/>
    </row>
    <row r="1409" spans="3:6" customFormat="1" ht="15" x14ac:dyDescent="0.25">
      <c r="C1409" s="245"/>
      <c r="D1409" s="245"/>
      <c r="E1409" s="246"/>
      <c r="F1409" s="247"/>
    </row>
    <row r="1410" spans="3:6" customFormat="1" ht="15" x14ac:dyDescent="0.25">
      <c r="C1410" s="245"/>
      <c r="D1410" s="245"/>
      <c r="E1410" s="246"/>
      <c r="F1410" s="247"/>
    </row>
    <row r="1411" spans="3:6" customFormat="1" ht="15" x14ac:dyDescent="0.25">
      <c r="C1411" s="245"/>
      <c r="D1411" s="245"/>
      <c r="E1411" s="246"/>
      <c r="F1411" s="247"/>
    </row>
    <row r="1412" spans="3:6" customFormat="1" ht="15" x14ac:dyDescent="0.25">
      <c r="C1412" s="245"/>
      <c r="D1412" s="245"/>
      <c r="E1412" s="246"/>
      <c r="F1412" s="247"/>
    </row>
    <row r="1413" spans="3:6" customFormat="1" ht="15" x14ac:dyDescent="0.25">
      <c r="C1413" s="245"/>
      <c r="D1413" s="245"/>
      <c r="E1413" s="246"/>
      <c r="F1413" s="247"/>
    </row>
    <row r="1414" spans="3:6" customFormat="1" ht="15" x14ac:dyDescent="0.25">
      <c r="C1414" s="245"/>
      <c r="D1414" s="245"/>
      <c r="E1414" s="246"/>
      <c r="F1414" s="247"/>
    </row>
    <row r="1415" spans="3:6" customFormat="1" ht="15" x14ac:dyDescent="0.25">
      <c r="C1415" s="245"/>
      <c r="D1415" s="245"/>
      <c r="E1415" s="246"/>
      <c r="F1415" s="247"/>
    </row>
    <row r="1416" spans="3:6" customFormat="1" ht="15" x14ac:dyDescent="0.25">
      <c r="C1416" s="245"/>
      <c r="D1416" s="245"/>
      <c r="E1416" s="246"/>
      <c r="F1416" s="247"/>
    </row>
    <row r="1417" spans="3:6" customFormat="1" ht="15" x14ac:dyDescent="0.25">
      <c r="C1417" s="245"/>
      <c r="D1417" s="245"/>
      <c r="E1417" s="246"/>
      <c r="F1417" s="247"/>
    </row>
    <row r="1418" spans="3:6" customFormat="1" ht="15" x14ac:dyDescent="0.25">
      <c r="C1418" s="245"/>
      <c r="D1418" s="245"/>
      <c r="E1418" s="246"/>
      <c r="F1418" s="247"/>
    </row>
    <row r="1419" spans="3:6" customFormat="1" ht="15" x14ac:dyDescent="0.25">
      <c r="C1419" s="245"/>
      <c r="D1419" s="245"/>
      <c r="E1419" s="246"/>
      <c r="F1419" s="247"/>
    </row>
    <row r="1420" spans="3:6" customFormat="1" ht="15" x14ac:dyDescent="0.25">
      <c r="C1420" s="245"/>
      <c r="D1420" s="245"/>
      <c r="E1420" s="246"/>
      <c r="F1420" s="247"/>
    </row>
    <row r="1421" spans="3:6" customFormat="1" ht="15" x14ac:dyDescent="0.25">
      <c r="C1421" s="245"/>
      <c r="D1421" s="245"/>
      <c r="E1421" s="246"/>
      <c r="F1421" s="247"/>
    </row>
    <row r="1422" spans="3:6" customFormat="1" ht="15" x14ac:dyDescent="0.25">
      <c r="C1422" s="245"/>
      <c r="D1422" s="245"/>
      <c r="E1422" s="246"/>
      <c r="F1422" s="247"/>
    </row>
    <row r="1423" spans="3:6" customFormat="1" ht="15" x14ac:dyDescent="0.25">
      <c r="C1423" s="245"/>
      <c r="D1423" s="245"/>
      <c r="E1423" s="246"/>
      <c r="F1423" s="247"/>
    </row>
    <row r="1424" spans="3:6" customFormat="1" ht="15" x14ac:dyDescent="0.25">
      <c r="C1424" s="245"/>
      <c r="D1424" s="245"/>
      <c r="E1424" s="246"/>
      <c r="F1424" s="247"/>
    </row>
    <row r="1425" spans="3:6" customFormat="1" ht="15" x14ac:dyDescent="0.25">
      <c r="C1425" s="245"/>
      <c r="D1425" s="245"/>
      <c r="E1425" s="246"/>
      <c r="F1425" s="247"/>
    </row>
    <row r="1426" spans="3:6" customFormat="1" ht="15" x14ac:dyDescent="0.25">
      <c r="C1426" s="245"/>
      <c r="D1426" s="245"/>
      <c r="E1426" s="246"/>
      <c r="F1426" s="247"/>
    </row>
    <row r="1427" spans="3:6" customFormat="1" ht="15" x14ac:dyDescent="0.25">
      <c r="C1427" s="245"/>
      <c r="D1427" s="245"/>
      <c r="E1427" s="246"/>
      <c r="F1427" s="247"/>
    </row>
    <row r="1428" spans="3:6" customFormat="1" ht="15" x14ac:dyDescent="0.25">
      <c r="C1428" s="245"/>
      <c r="D1428" s="245"/>
      <c r="E1428" s="246"/>
      <c r="F1428" s="247"/>
    </row>
    <row r="1429" spans="3:6" customFormat="1" ht="15" x14ac:dyDescent="0.25">
      <c r="C1429" s="245"/>
      <c r="D1429" s="245"/>
      <c r="E1429" s="246"/>
      <c r="F1429" s="247"/>
    </row>
    <row r="1430" spans="3:6" customFormat="1" ht="15" x14ac:dyDescent="0.25">
      <c r="C1430" s="245"/>
      <c r="D1430" s="245"/>
      <c r="E1430" s="246"/>
      <c r="F1430" s="247"/>
    </row>
    <row r="1431" spans="3:6" customFormat="1" ht="15" x14ac:dyDescent="0.25">
      <c r="C1431" s="245"/>
      <c r="D1431" s="245"/>
      <c r="E1431" s="246"/>
      <c r="F1431" s="247"/>
    </row>
    <row r="1432" spans="3:6" customFormat="1" ht="15" x14ac:dyDescent="0.25">
      <c r="C1432" s="245"/>
      <c r="D1432" s="245"/>
      <c r="E1432" s="246"/>
      <c r="F1432" s="247"/>
    </row>
    <row r="1433" spans="3:6" customFormat="1" ht="15" x14ac:dyDescent="0.25">
      <c r="C1433" s="245"/>
      <c r="D1433" s="245"/>
      <c r="E1433" s="246"/>
      <c r="F1433" s="247"/>
    </row>
    <row r="1434" spans="3:6" customFormat="1" ht="15" x14ac:dyDescent="0.25">
      <c r="C1434" s="245"/>
      <c r="D1434" s="245"/>
      <c r="E1434" s="246"/>
      <c r="F1434" s="247"/>
    </row>
    <row r="1435" spans="3:6" customFormat="1" ht="15" x14ac:dyDescent="0.25">
      <c r="C1435" s="245"/>
      <c r="D1435" s="245"/>
      <c r="E1435" s="246"/>
      <c r="F1435" s="247"/>
    </row>
    <row r="1436" spans="3:6" customFormat="1" ht="15" x14ac:dyDescent="0.25">
      <c r="C1436" s="245"/>
      <c r="D1436" s="245"/>
      <c r="E1436" s="246"/>
      <c r="F1436" s="247"/>
    </row>
    <row r="1437" spans="3:6" customFormat="1" ht="15" x14ac:dyDescent="0.25">
      <c r="C1437" s="245"/>
      <c r="D1437" s="245"/>
      <c r="E1437" s="246"/>
      <c r="F1437" s="247"/>
    </row>
    <row r="1438" spans="3:6" customFormat="1" ht="15" x14ac:dyDescent="0.25">
      <c r="C1438" s="245"/>
      <c r="D1438" s="245"/>
      <c r="E1438" s="246"/>
      <c r="F1438" s="247"/>
    </row>
    <row r="1439" spans="3:6" customFormat="1" ht="15" x14ac:dyDescent="0.25">
      <c r="C1439" s="245"/>
      <c r="D1439" s="245"/>
      <c r="E1439" s="246"/>
      <c r="F1439" s="247"/>
    </row>
    <row r="1440" spans="3:6" customFormat="1" ht="15" x14ac:dyDescent="0.25">
      <c r="C1440" s="245"/>
      <c r="D1440" s="245"/>
      <c r="E1440" s="246"/>
      <c r="F1440" s="247"/>
    </row>
    <row r="1441" spans="3:6" customFormat="1" ht="15" x14ac:dyDescent="0.25">
      <c r="C1441" s="245"/>
      <c r="D1441" s="245"/>
      <c r="E1441" s="246"/>
      <c r="F1441" s="247"/>
    </row>
    <row r="1442" spans="3:6" customFormat="1" ht="15" x14ac:dyDescent="0.25">
      <c r="C1442" s="245"/>
      <c r="D1442" s="245"/>
      <c r="E1442" s="246"/>
      <c r="F1442" s="247"/>
    </row>
    <row r="1443" spans="3:6" customFormat="1" ht="15" x14ac:dyDescent="0.25">
      <c r="C1443" s="245"/>
      <c r="D1443" s="245"/>
      <c r="E1443" s="246"/>
      <c r="F1443" s="247"/>
    </row>
    <row r="1444" spans="3:6" customFormat="1" ht="15" x14ac:dyDescent="0.25">
      <c r="C1444" s="245"/>
      <c r="D1444" s="245"/>
      <c r="E1444" s="246"/>
      <c r="F1444" s="247"/>
    </row>
    <row r="1445" spans="3:6" customFormat="1" ht="15" x14ac:dyDescent="0.25">
      <c r="C1445" s="245"/>
      <c r="D1445" s="245"/>
      <c r="E1445" s="246"/>
      <c r="F1445" s="247"/>
    </row>
    <row r="1446" spans="3:6" customFormat="1" ht="15" x14ac:dyDescent="0.25">
      <c r="C1446" s="245"/>
      <c r="D1446" s="245"/>
      <c r="E1446" s="246"/>
      <c r="F1446" s="247"/>
    </row>
    <row r="1447" spans="3:6" customFormat="1" ht="15" x14ac:dyDescent="0.25">
      <c r="C1447" s="245"/>
      <c r="D1447" s="245"/>
      <c r="E1447" s="246"/>
      <c r="F1447" s="247"/>
    </row>
    <row r="1448" spans="3:6" customFormat="1" ht="15" x14ac:dyDescent="0.25">
      <c r="C1448" s="245"/>
      <c r="D1448" s="245"/>
      <c r="E1448" s="246"/>
      <c r="F1448" s="247"/>
    </row>
    <row r="1449" spans="3:6" customFormat="1" ht="15" x14ac:dyDescent="0.25">
      <c r="C1449" s="245"/>
      <c r="D1449" s="245"/>
      <c r="E1449" s="246"/>
      <c r="F1449" s="247"/>
    </row>
    <row r="1450" spans="3:6" customFormat="1" ht="15" x14ac:dyDescent="0.25">
      <c r="C1450" s="245"/>
      <c r="D1450" s="245"/>
      <c r="E1450" s="246"/>
      <c r="F1450" s="247"/>
    </row>
    <row r="1451" spans="3:6" customFormat="1" ht="15" x14ac:dyDescent="0.25">
      <c r="C1451" s="245"/>
      <c r="D1451" s="245"/>
      <c r="E1451" s="246"/>
      <c r="F1451" s="247"/>
    </row>
    <row r="1452" spans="3:6" customFormat="1" ht="15" x14ac:dyDescent="0.25">
      <c r="C1452" s="245"/>
      <c r="D1452" s="245"/>
      <c r="E1452" s="246"/>
      <c r="F1452" s="247"/>
    </row>
    <row r="1453" spans="3:6" customFormat="1" ht="15" x14ac:dyDescent="0.25">
      <c r="C1453" s="245"/>
      <c r="D1453" s="245"/>
      <c r="E1453" s="246"/>
      <c r="F1453" s="247"/>
    </row>
    <row r="1454" spans="3:6" customFormat="1" ht="15" x14ac:dyDescent="0.25">
      <c r="C1454" s="245"/>
      <c r="D1454" s="245"/>
      <c r="E1454" s="246"/>
      <c r="F1454" s="247"/>
    </row>
    <row r="1455" spans="3:6" customFormat="1" ht="15" x14ac:dyDescent="0.25">
      <c r="C1455" s="245"/>
      <c r="D1455" s="245"/>
      <c r="E1455" s="246"/>
      <c r="F1455" s="247"/>
    </row>
    <row r="1456" spans="3:6" customFormat="1" ht="15" x14ac:dyDescent="0.25">
      <c r="C1456" s="245"/>
      <c r="D1456" s="245"/>
      <c r="E1456" s="246"/>
      <c r="F1456" s="247"/>
    </row>
    <row r="1457" spans="3:6" customFormat="1" ht="15" x14ac:dyDescent="0.25">
      <c r="C1457" s="245"/>
      <c r="D1457" s="245"/>
      <c r="E1457" s="246"/>
      <c r="F1457" s="247"/>
    </row>
    <row r="1458" spans="3:6" customFormat="1" ht="15" x14ac:dyDescent="0.25">
      <c r="C1458" s="245"/>
      <c r="D1458" s="245"/>
      <c r="E1458" s="246"/>
      <c r="F1458" s="247"/>
    </row>
    <row r="1459" spans="3:6" customFormat="1" ht="15" x14ac:dyDescent="0.25">
      <c r="C1459" s="245"/>
      <c r="D1459" s="245"/>
      <c r="E1459" s="246"/>
      <c r="F1459" s="247"/>
    </row>
    <row r="1460" spans="3:6" customFormat="1" ht="15" x14ac:dyDescent="0.25">
      <c r="C1460" s="245"/>
      <c r="D1460" s="245"/>
      <c r="E1460" s="246"/>
      <c r="F1460" s="247"/>
    </row>
    <row r="1461" spans="3:6" customFormat="1" ht="15" x14ac:dyDescent="0.25">
      <c r="C1461" s="245"/>
      <c r="D1461" s="245"/>
      <c r="E1461" s="246"/>
      <c r="F1461" s="247"/>
    </row>
    <row r="1462" spans="3:6" customFormat="1" ht="15" x14ac:dyDescent="0.25">
      <c r="C1462" s="245"/>
      <c r="D1462" s="245"/>
      <c r="E1462" s="246"/>
      <c r="F1462" s="247"/>
    </row>
    <row r="1463" spans="3:6" customFormat="1" ht="15" x14ac:dyDescent="0.25">
      <c r="C1463" s="245"/>
      <c r="D1463" s="245"/>
      <c r="E1463" s="246"/>
      <c r="F1463" s="247"/>
    </row>
    <row r="1464" spans="3:6" customFormat="1" ht="15" x14ac:dyDescent="0.25">
      <c r="C1464" s="245"/>
      <c r="D1464" s="245"/>
      <c r="E1464" s="246"/>
      <c r="F1464" s="247"/>
    </row>
    <row r="1465" spans="3:6" customFormat="1" ht="15" x14ac:dyDescent="0.25">
      <c r="C1465" s="245"/>
      <c r="D1465" s="245"/>
      <c r="E1465" s="246"/>
      <c r="F1465" s="247"/>
    </row>
    <row r="1466" spans="3:6" customFormat="1" ht="15" x14ac:dyDescent="0.25">
      <c r="C1466" s="245"/>
      <c r="D1466" s="245"/>
      <c r="E1466" s="246"/>
      <c r="F1466" s="247"/>
    </row>
    <row r="1467" spans="3:6" customFormat="1" ht="15" x14ac:dyDescent="0.25">
      <c r="C1467" s="245"/>
      <c r="D1467" s="245"/>
      <c r="E1467" s="246"/>
      <c r="F1467" s="247"/>
    </row>
    <row r="1468" spans="3:6" customFormat="1" ht="15" x14ac:dyDescent="0.25">
      <c r="C1468" s="245"/>
      <c r="D1468" s="245"/>
      <c r="E1468" s="246"/>
      <c r="F1468" s="247"/>
    </row>
    <row r="1469" spans="3:6" customFormat="1" ht="15" x14ac:dyDescent="0.25">
      <c r="C1469" s="245"/>
      <c r="D1469" s="245"/>
      <c r="E1469" s="246"/>
      <c r="F1469" s="247"/>
    </row>
    <row r="1470" spans="3:6" customFormat="1" ht="15" x14ac:dyDescent="0.25">
      <c r="C1470" s="245"/>
      <c r="D1470" s="245"/>
      <c r="E1470" s="246"/>
      <c r="F1470" s="247"/>
    </row>
    <row r="1471" spans="3:6" customFormat="1" ht="15" x14ac:dyDescent="0.25">
      <c r="C1471" s="245"/>
      <c r="D1471" s="245"/>
      <c r="E1471" s="246"/>
      <c r="F1471" s="247"/>
    </row>
    <row r="1472" spans="3:6" customFormat="1" ht="15" x14ac:dyDescent="0.25">
      <c r="C1472" s="245"/>
      <c r="D1472" s="245"/>
      <c r="E1472" s="246"/>
      <c r="F1472" s="247"/>
    </row>
    <row r="1473" spans="3:6" customFormat="1" ht="15" x14ac:dyDescent="0.25">
      <c r="C1473" s="245"/>
      <c r="D1473" s="245"/>
      <c r="E1473" s="246"/>
      <c r="F1473" s="247"/>
    </row>
    <row r="1474" spans="3:6" customFormat="1" ht="15" x14ac:dyDescent="0.25">
      <c r="C1474" s="245"/>
      <c r="D1474" s="245"/>
      <c r="E1474" s="246"/>
      <c r="F1474" s="247"/>
    </row>
    <row r="1475" spans="3:6" customFormat="1" ht="15" x14ac:dyDescent="0.25">
      <c r="C1475" s="245"/>
      <c r="D1475" s="245"/>
      <c r="E1475" s="246"/>
      <c r="F1475" s="247"/>
    </row>
    <row r="1476" spans="3:6" customFormat="1" ht="15" x14ac:dyDescent="0.25">
      <c r="C1476" s="245"/>
      <c r="D1476" s="245"/>
      <c r="E1476" s="246"/>
      <c r="F1476" s="247"/>
    </row>
    <row r="1477" spans="3:6" customFormat="1" ht="15" x14ac:dyDescent="0.25">
      <c r="C1477" s="245"/>
      <c r="D1477" s="245"/>
      <c r="E1477" s="246"/>
      <c r="F1477" s="247"/>
    </row>
    <row r="1478" spans="3:6" customFormat="1" ht="15" x14ac:dyDescent="0.25">
      <c r="C1478" s="245"/>
      <c r="D1478" s="245"/>
      <c r="E1478" s="246"/>
      <c r="F1478" s="247"/>
    </row>
    <row r="1479" spans="3:6" customFormat="1" ht="15" x14ac:dyDescent="0.25">
      <c r="C1479" s="245"/>
      <c r="D1479" s="245"/>
      <c r="E1479" s="246"/>
      <c r="F1479" s="247"/>
    </row>
    <row r="1480" spans="3:6" customFormat="1" ht="15" x14ac:dyDescent="0.25">
      <c r="C1480" s="245"/>
      <c r="D1480" s="245"/>
      <c r="E1480" s="246"/>
      <c r="F1480" s="247"/>
    </row>
    <row r="1481" spans="3:6" customFormat="1" ht="15" x14ac:dyDescent="0.25">
      <c r="C1481" s="245"/>
      <c r="D1481" s="245"/>
      <c r="E1481" s="246"/>
      <c r="F1481" s="247"/>
    </row>
    <row r="1482" spans="3:6" customFormat="1" ht="15" x14ac:dyDescent="0.25">
      <c r="C1482" s="245"/>
      <c r="D1482" s="245"/>
      <c r="E1482" s="246"/>
      <c r="F1482" s="247"/>
    </row>
    <row r="1483" spans="3:6" customFormat="1" ht="15" x14ac:dyDescent="0.25">
      <c r="C1483" s="245"/>
      <c r="D1483" s="245"/>
      <c r="E1483" s="246"/>
      <c r="F1483" s="247"/>
    </row>
    <row r="1484" spans="3:6" customFormat="1" ht="15" x14ac:dyDescent="0.25">
      <c r="C1484" s="245"/>
      <c r="D1484" s="245"/>
      <c r="E1484" s="246"/>
      <c r="F1484" s="247"/>
    </row>
    <row r="1485" spans="3:6" customFormat="1" ht="15" x14ac:dyDescent="0.25">
      <c r="C1485" s="245"/>
      <c r="D1485" s="245"/>
      <c r="E1485" s="246"/>
      <c r="F1485" s="247"/>
    </row>
    <row r="1486" spans="3:6" customFormat="1" ht="15" x14ac:dyDescent="0.25">
      <c r="C1486" s="245"/>
      <c r="D1486" s="245"/>
      <c r="E1486" s="246"/>
      <c r="F1486" s="247"/>
    </row>
    <row r="1487" spans="3:6" customFormat="1" ht="15" x14ac:dyDescent="0.25">
      <c r="C1487" s="245"/>
      <c r="D1487" s="245"/>
      <c r="E1487" s="246"/>
      <c r="F1487" s="247"/>
    </row>
    <row r="1488" spans="3:6" customFormat="1" ht="15" x14ac:dyDescent="0.25">
      <c r="C1488" s="245"/>
      <c r="D1488" s="245"/>
      <c r="E1488" s="246"/>
      <c r="F1488" s="247"/>
    </row>
    <row r="1489" spans="3:6" customFormat="1" ht="15" x14ac:dyDescent="0.25">
      <c r="C1489" s="245"/>
      <c r="D1489" s="245"/>
      <c r="E1489" s="246"/>
      <c r="F1489" s="247"/>
    </row>
    <row r="1490" spans="3:6" customFormat="1" ht="15" x14ac:dyDescent="0.25">
      <c r="C1490" s="245"/>
      <c r="D1490" s="245"/>
      <c r="E1490" s="246"/>
      <c r="F1490" s="247"/>
    </row>
    <row r="1491" spans="3:6" customFormat="1" ht="15" x14ac:dyDescent="0.25">
      <c r="C1491" s="245"/>
      <c r="D1491" s="245"/>
      <c r="E1491" s="246"/>
      <c r="F1491" s="247"/>
    </row>
    <row r="1492" spans="3:6" customFormat="1" ht="15" x14ac:dyDescent="0.25">
      <c r="C1492" s="245"/>
      <c r="D1492" s="245"/>
      <c r="E1492" s="246"/>
      <c r="F1492" s="247"/>
    </row>
    <row r="1493" spans="3:6" customFormat="1" ht="15" x14ac:dyDescent="0.25">
      <c r="C1493" s="245"/>
      <c r="D1493" s="245"/>
      <c r="E1493" s="246"/>
      <c r="F1493" s="247"/>
    </row>
    <row r="1494" spans="3:6" customFormat="1" ht="15" x14ac:dyDescent="0.25">
      <c r="C1494" s="245"/>
      <c r="D1494" s="245"/>
      <c r="E1494" s="246"/>
      <c r="F1494" s="247"/>
    </row>
    <row r="1495" spans="3:6" customFormat="1" ht="15" x14ac:dyDescent="0.25">
      <c r="C1495" s="245"/>
      <c r="D1495" s="245"/>
      <c r="E1495" s="246"/>
      <c r="F1495" s="247"/>
    </row>
    <row r="1496" spans="3:6" customFormat="1" ht="15" x14ac:dyDescent="0.25">
      <c r="C1496" s="245"/>
      <c r="D1496" s="245"/>
      <c r="E1496" s="246"/>
      <c r="F1496" s="247"/>
    </row>
    <row r="1497" spans="3:6" customFormat="1" ht="15" x14ac:dyDescent="0.25">
      <c r="C1497" s="245"/>
      <c r="D1497" s="245"/>
      <c r="E1497" s="246"/>
      <c r="F1497" s="247"/>
    </row>
    <row r="1498" spans="3:6" customFormat="1" ht="15" x14ac:dyDescent="0.25">
      <c r="C1498" s="245"/>
      <c r="D1498" s="245"/>
      <c r="E1498" s="246"/>
      <c r="F1498" s="247"/>
    </row>
    <row r="1499" spans="3:6" customFormat="1" ht="15" x14ac:dyDescent="0.25">
      <c r="C1499" s="245"/>
      <c r="D1499" s="245"/>
      <c r="E1499" s="246"/>
      <c r="F1499" s="247"/>
    </row>
    <row r="1500" spans="3:6" customFormat="1" ht="15" x14ac:dyDescent="0.25">
      <c r="C1500" s="245"/>
      <c r="D1500" s="245"/>
      <c r="E1500" s="246"/>
      <c r="F1500" s="247"/>
    </row>
    <row r="1501" spans="3:6" customFormat="1" ht="15" x14ac:dyDescent="0.25">
      <c r="C1501" s="245"/>
      <c r="D1501" s="245"/>
      <c r="E1501" s="246"/>
      <c r="F1501" s="247"/>
    </row>
    <row r="1502" spans="3:6" customFormat="1" ht="15" x14ac:dyDescent="0.25">
      <c r="C1502" s="245"/>
      <c r="D1502" s="245"/>
      <c r="E1502" s="246"/>
      <c r="F1502" s="247"/>
    </row>
    <row r="1503" spans="3:6" customFormat="1" ht="15" x14ac:dyDescent="0.25">
      <c r="C1503" s="245"/>
      <c r="D1503" s="245"/>
      <c r="E1503" s="246"/>
      <c r="F1503" s="247"/>
    </row>
    <row r="1504" spans="3:6" customFormat="1" ht="15" x14ac:dyDescent="0.25">
      <c r="C1504" s="245"/>
      <c r="D1504" s="245"/>
      <c r="E1504" s="246"/>
      <c r="F1504" s="247"/>
    </row>
    <row r="1505" spans="3:6" customFormat="1" ht="15" x14ac:dyDescent="0.25">
      <c r="C1505" s="245"/>
      <c r="D1505" s="245"/>
      <c r="E1505" s="246"/>
      <c r="F1505" s="247"/>
    </row>
    <row r="1506" spans="3:6" customFormat="1" ht="15" x14ac:dyDescent="0.25">
      <c r="C1506" s="245"/>
      <c r="D1506" s="245"/>
      <c r="E1506" s="246"/>
      <c r="F1506" s="247"/>
    </row>
    <row r="1507" spans="3:6" customFormat="1" ht="15" x14ac:dyDescent="0.25">
      <c r="C1507" s="245"/>
      <c r="D1507" s="245"/>
      <c r="E1507" s="246"/>
      <c r="F1507" s="247"/>
    </row>
    <row r="1508" spans="3:6" customFormat="1" ht="15" x14ac:dyDescent="0.25">
      <c r="C1508" s="245"/>
      <c r="D1508" s="245"/>
      <c r="E1508" s="246"/>
      <c r="F1508" s="247"/>
    </row>
    <row r="1509" spans="3:6" customFormat="1" ht="15" x14ac:dyDescent="0.25">
      <c r="C1509" s="245"/>
      <c r="D1509" s="245"/>
      <c r="E1509" s="246"/>
      <c r="F1509" s="247"/>
    </row>
    <row r="1510" spans="3:6" customFormat="1" ht="15" x14ac:dyDescent="0.25">
      <c r="C1510" s="245"/>
      <c r="D1510" s="245"/>
      <c r="E1510" s="246"/>
      <c r="F1510" s="247"/>
    </row>
    <row r="1511" spans="3:6" customFormat="1" ht="15" x14ac:dyDescent="0.25">
      <c r="C1511" s="245"/>
      <c r="D1511" s="245"/>
      <c r="E1511" s="246"/>
      <c r="F1511" s="247"/>
    </row>
    <row r="1512" spans="3:6" customFormat="1" ht="15" x14ac:dyDescent="0.25">
      <c r="C1512" s="245"/>
      <c r="D1512" s="245"/>
      <c r="E1512" s="246"/>
      <c r="F1512" s="247"/>
    </row>
    <row r="1513" spans="3:6" customFormat="1" ht="15" x14ac:dyDescent="0.25">
      <c r="C1513" s="245"/>
      <c r="D1513" s="245"/>
      <c r="E1513" s="246"/>
      <c r="F1513" s="247"/>
    </row>
    <row r="1514" spans="3:6" customFormat="1" ht="15" x14ac:dyDescent="0.25">
      <c r="C1514" s="245"/>
      <c r="D1514" s="245"/>
      <c r="E1514" s="246"/>
      <c r="F1514" s="247"/>
    </row>
    <row r="1515" spans="3:6" customFormat="1" ht="15" x14ac:dyDescent="0.25">
      <c r="C1515" s="245"/>
      <c r="D1515" s="245"/>
      <c r="E1515" s="246"/>
      <c r="F1515" s="247"/>
    </row>
    <row r="1516" spans="3:6" customFormat="1" ht="15" x14ac:dyDescent="0.25">
      <c r="C1516" s="245"/>
      <c r="D1516" s="245"/>
      <c r="E1516" s="246"/>
      <c r="F1516" s="247"/>
    </row>
    <row r="1517" spans="3:6" customFormat="1" ht="15" x14ac:dyDescent="0.25">
      <c r="C1517" s="245"/>
      <c r="D1517" s="245"/>
      <c r="E1517" s="246"/>
      <c r="F1517" s="247"/>
    </row>
    <row r="1518" spans="3:6" customFormat="1" ht="15" x14ac:dyDescent="0.25">
      <c r="C1518" s="245"/>
      <c r="D1518" s="245"/>
      <c r="E1518" s="246"/>
      <c r="F1518" s="247"/>
    </row>
    <row r="1519" spans="3:6" customFormat="1" ht="15" x14ac:dyDescent="0.25">
      <c r="C1519" s="245"/>
      <c r="D1519" s="245"/>
      <c r="E1519" s="246"/>
      <c r="F1519" s="247"/>
    </row>
    <row r="1520" spans="3:6" customFormat="1" ht="15" x14ac:dyDescent="0.25">
      <c r="C1520" s="245"/>
      <c r="D1520" s="245"/>
      <c r="E1520" s="246"/>
      <c r="F1520" s="247"/>
    </row>
    <row r="1521" spans="3:6" customFormat="1" ht="15" x14ac:dyDescent="0.25">
      <c r="C1521" s="245"/>
      <c r="D1521" s="245"/>
      <c r="E1521" s="246"/>
      <c r="F1521" s="247"/>
    </row>
    <row r="1522" spans="3:6" customFormat="1" ht="15" x14ac:dyDescent="0.25">
      <c r="C1522" s="245"/>
      <c r="D1522" s="245"/>
      <c r="E1522" s="246"/>
      <c r="F1522" s="247"/>
    </row>
    <row r="1523" spans="3:6" customFormat="1" ht="15" x14ac:dyDescent="0.25">
      <c r="C1523" s="245"/>
      <c r="D1523" s="245"/>
      <c r="E1523" s="246"/>
      <c r="F1523" s="247"/>
    </row>
    <row r="1524" spans="3:6" customFormat="1" ht="15" x14ac:dyDescent="0.25">
      <c r="C1524" s="245"/>
      <c r="D1524" s="245"/>
      <c r="E1524" s="246"/>
      <c r="F1524" s="247"/>
    </row>
    <row r="1525" spans="3:6" customFormat="1" ht="15" x14ac:dyDescent="0.25">
      <c r="C1525" s="245"/>
      <c r="D1525" s="245"/>
      <c r="E1525" s="246"/>
      <c r="F1525" s="247"/>
    </row>
    <row r="1526" spans="3:6" customFormat="1" ht="15" x14ac:dyDescent="0.25">
      <c r="C1526" s="245"/>
      <c r="D1526" s="245"/>
      <c r="E1526" s="246"/>
      <c r="F1526" s="247"/>
    </row>
    <row r="1527" spans="3:6" customFormat="1" ht="15" x14ac:dyDescent="0.25">
      <c r="C1527" s="245"/>
      <c r="D1527" s="245"/>
      <c r="E1527" s="246"/>
      <c r="F1527" s="247"/>
    </row>
    <row r="1528" spans="3:6" customFormat="1" ht="15" x14ac:dyDescent="0.25">
      <c r="C1528" s="245"/>
      <c r="D1528" s="245"/>
      <c r="E1528" s="246"/>
      <c r="F1528" s="247"/>
    </row>
    <row r="1529" spans="3:6" customFormat="1" ht="15" x14ac:dyDescent="0.25">
      <c r="C1529" s="245"/>
      <c r="D1529" s="245"/>
      <c r="E1529" s="246"/>
      <c r="F1529" s="247"/>
    </row>
    <row r="1530" spans="3:6" customFormat="1" ht="15" x14ac:dyDescent="0.25">
      <c r="C1530" s="245"/>
      <c r="D1530" s="245"/>
      <c r="E1530" s="246"/>
      <c r="F1530" s="247"/>
    </row>
    <row r="1531" spans="3:6" customFormat="1" ht="15" x14ac:dyDescent="0.25">
      <c r="C1531" s="245"/>
      <c r="D1531" s="245"/>
      <c r="E1531" s="246"/>
      <c r="F1531" s="247"/>
    </row>
    <row r="1532" spans="3:6" customFormat="1" ht="15" x14ac:dyDescent="0.25">
      <c r="C1532" s="245"/>
      <c r="D1532" s="245"/>
      <c r="E1532" s="246"/>
      <c r="F1532" s="247"/>
    </row>
    <row r="1533" spans="3:6" customFormat="1" ht="15" x14ac:dyDescent="0.25">
      <c r="C1533" s="245"/>
      <c r="D1533" s="245"/>
      <c r="E1533" s="246"/>
      <c r="F1533" s="247"/>
    </row>
    <row r="1534" spans="3:6" customFormat="1" ht="15" x14ac:dyDescent="0.25">
      <c r="C1534" s="245"/>
      <c r="D1534" s="245"/>
      <c r="E1534" s="246"/>
      <c r="F1534" s="247"/>
    </row>
    <row r="1535" spans="3:6" customFormat="1" ht="15" x14ac:dyDescent="0.25">
      <c r="C1535" s="245"/>
      <c r="D1535" s="245"/>
      <c r="E1535" s="246"/>
      <c r="F1535" s="247"/>
    </row>
    <row r="1536" spans="3:6" customFormat="1" ht="15" x14ac:dyDescent="0.25">
      <c r="C1536" s="245"/>
      <c r="D1536" s="245"/>
      <c r="E1536" s="246"/>
      <c r="F1536" s="247"/>
    </row>
    <row r="1537" spans="3:6" customFormat="1" ht="15" x14ac:dyDescent="0.25">
      <c r="C1537" s="245"/>
      <c r="D1537" s="245"/>
      <c r="E1537" s="246"/>
      <c r="F1537" s="247"/>
    </row>
    <row r="1538" spans="3:6" customFormat="1" ht="15" x14ac:dyDescent="0.25">
      <c r="C1538" s="245"/>
      <c r="D1538" s="245"/>
      <c r="E1538" s="246"/>
      <c r="F1538" s="247"/>
    </row>
    <row r="1539" spans="3:6" customFormat="1" ht="15" x14ac:dyDescent="0.25">
      <c r="C1539" s="245"/>
      <c r="D1539" s="245"/>
      <c r="E1539" s="246"/>
      <c r="F1539" s="247"/>
    </row>
    <row r="1540" spans="3:6" customFormat="1" ht="15" x14ac:dyDescent="0.25">
      <c r="C1540" s="245"/>
      <c r="D1540" s="245"/>
      <c r="E1540" s="246"/>
      <c r="F1540" s="247"/>
    </row>
    <row r="1541" spans="3:6" customFormat="1" ht="15" x14ac:dyDescent="0.25">
      <c r="C1541" s="245"/>
      <c r="D1541" s="245"/>
      <c r="E1541" s="246"/>
      <c r="F1541" s="247"/>
    </row>
    <row r="1542" spans="3:6" customFormat="1" ht="15" x14ac:dyDescent="0.25">
      <c r="C1542" s="245"/>
      <c r="D1542" s="245"/>
      <c r="E1542" s="246"/>
      <c r="F1542" s="247"/>
    </row>
    <row r="1543" spans="3:6" customFormat="1" ht="15" x14ac:dyDescent="0.25">
      <c r="C1543" s="245"/>
      <c r="D1543" s="245"/>
      <c r="E1543" s="246"/>
      <c r="F1543" s="247"/>
    </row>
    <row r="1544" spans="3:6" customFormat="1" ht="15" x14ac:dyDescent="0.25">
      <c r="C1544" s="245"/>
      <c r="D1544" s="245"/>
      <c r="E1544" s="246"/>
      <c r="F1544" s="247"/>
    </row>
    <row r="1545" spans="3:6" customFormat="1" ht="15" x14ac:dyDescent="0.25">
      <c r="C1545" s="245"/>
      <c r="D1545" s="245"/>
      <c r="E1545" s="246"/>
      <c r="F1545" s="247"/>
    </row>
    <row r="1546" spans="3:6" customFormat="1" ht="15" x14ac:dyDescent="0.25">
      <c r="C1546" s="245"/>
      <c r="D1546" s="245"/>
      <c r="E1546" s="246"/>
      <c r="F1546" s="247"/>
    </row>
    <row r="1547" spans="3:6" customFormat="1" ht="15" x14ac:dyDescent="0.25">
      <c r="C1547" s="245"/>
      <c r="D1547" s="245"/>
      <c r="E1547" s="246"/>
      <c r="F1547" s="247"/>
    </row>
    <row r="1548" spans="3:6" customFormat="1" ht="15" x14ac:dyDescent="0.25">
      <c r="C1548" s="245"/>
      <c r="D1548" s="245"/>
      <c r="E1548" s="246"/>
      <c r="F1548" s="247"/>
    </row>
    <row r="1549" spans="3:6" customFormat="1" ht="15" x14ac:dyDescent="0.25">
      <c r="C1549" s="245"/>
      <c r="D1549" s="245"/>
      <c r="E1549" s="246"/>
      <c r="F1549" s="247"/>
    </row>
    <row r="1550" spans="3:6" customFormat="1" ht="15" x14ac:dyDescent="0.25">
      <c r="C1550" s="245"/>
      <c r="D1550" s="245"/>
      <c r="E1550" s="246"/>
      <c r="F1550" s="247"/>
    </row>
    <row r="1551" spans="3:6" customFormat="1" ht="15" x14ac:dyDescent="0.25">
      <c r="C1551" s="245"/>
      <c r="D1551" s="245"/>
      <c r="E1551" s="246"/>
      <c r="F1551" s="247"/>
    </row>
    <row r="1552" spans="3:6" customFormat="1" ht="15" x14ac:dyDescent="0.25">
      <c r="C1552" s="245"/>
      <c r="D1552" s="245"/>
      <c r="E1552" s="246"/>
      <c r="F1552" s="247"/>
    </row>
    <row r="1553" spans="3:6" customFormat="1" ht="15" x14ac:dyDescent="0.25">
      <c r="C1553" s="245"/>
      <c r="D1553" s="245"/>
      <c r="E1553" s="246"/>
      <c r="F1553" s="247"/>
    </row>
    <row r="1554" spans="3:6" customFormat="1" ht="15" x14ac:dyDescent="0.25">
      <c r="C1554" s="245"/>
      <c r="D1554" s="245"/>
      <c r="E1554" s="246"/>
      <c r="F1554" s="247"/>
    </row>
    <row r="1555" spans="3:6" customFormat="1" ht="15" x14ac:dyDescent="0.25">
      <c r="C1555" s="245"/>
      <c r="D1555" s="245"/>
      <c r="E1555" s="246"/>
      <c r="F1555" s="247"/>
    </row>
    <row r="1556" spans="3:6" customFormat="1" ht="15" x14ac:dyDescent="0.25">
      <c r="C1556" s="245"/>
      <c r="D1556" s="245"/>
      <c r="E1556" s="246"/>
      <c r="F1556" s="247"/>
    </row>
    <row r="1557" spans="3:6" customFormat="1" ht="15" x14ac:dyDescent="0.25">
      <c r="C1557" s="245"/>
      <c r="D1557" s="245"/>
      <c r="E1557" s="246"/>
      <c r="F1557" s="247"/>
    </row>
    <row r="1558" spans="3:6" customFormat="1" ht="15" x14ac:dyDescent="0.25">
      <c r="C1558" s="245"/>
      <c r="D1558" s="245"/>
      <c r="E1558" s="246"/>
      <c r="F1558" s="247"/>
    </row>
    <row r="1559" spans="3:6" customFormat="1" ht="15" x14ac:dyDescent="0.25">
      <c r="C1559" s="245"/>
      <c r="D1559" s="245"/>
      <c r="E1559" s="246"/>
      <c r="F1559" s="247"/>
    </row>
    <row r="1560" spans="3:6" customFormat="1" ht="15" x14ac:dyDescent="0.25">
      <c r="C1560" s="245"/>
      <c r="D1560" s="245"/>
      <c r="E1560" s="246"/>
      <c r="F1560" s="247"/>
    </row>
    <row r="1561" spans="3:6" customFormat="1" ht="15" x14ac:dyDescent="0.25">
      <c r="C1561" s="245"/>
      <c r="D1561" s="245"/>
      <c r="E1561" s="246"/>
      <c r="F1561" s="247"/>
    </row>
    <row r="1562" spans="3:6" customFormat="1" ht="15" x14ac:dyDescent="0.25">
      <c r="C1562" s="245"/>
      <c r="D1562" s="245"/>
      <c r="E1562" s="246"/>
      <c r="F1562" s="247"/>
    </row>
    <row r="1563" spans="3:6" customFormat="1" ht="15" x14ac:dyDescent="0.25">
      <c r="C1563" s="245"/>
      <c r="D1563" s="245"/>
      <c r="E1563" s="246"/>
      <c r="F1563" s="247"/>
    </row>
    <row r="1564" spans="3:6" customFormat="1" ht="15" x14ac:dyDescent="0.25">
      <c r="C1564" s="245"/>
      <c r="D1564" s="245"/>
      <c r="E1564" s="246"/>
      <c r="F1564" s="247"/>
    </row>
    <row r="1565" spans="3:6" customFormat="1" ht="15" x14ac:dyDescent="0.25">
      <c r="C1565" s="245"/>
      <c r="D1565" s="245"/>
      <c r="E1565" s="246"/>
      <c r="F1565" s="247"/>
    </row>
    <row r="1566" spans="3:6" customFormat="1" ht="15" x14ac:dyDescent="0.25">
      <c r="C1566" s="245"/>
      <c r="D1566" s="245"/>
      <c r="E1566" s="246"/>
      <c r="F1566" s="247"/>
    </row>
    <row r="1567" spans="3:6" customFormat="1" ht="15" x14ac:dyDescent="0.25">
      <c r="C1567" s="245"/>
      <c r="D1567" s="245"/>
      <c r="E1567" s="246"/>
      <c r="F1567" s="247"/>
    </row>
    <row r="1568" spans="3:6" customFormat="1" ht="15" x14ac:dyDescent="0.25">
      <c r="C1568" s="245"/>
      <c r="D1568" s="245"/>
      <c r="E1568" s="246"/>
      <c r="F1568" s="247"/>
    </row>
    <row r="1569" spans="3:6" customFormat="1" ht="15" x14ac:dyDescent="0.25">
      <c r="C1569" s="245"/>
      <c r="D1569" s="245"/>
      <c r="E1569" s="246"/>
      <c r="F1569" s="247"/>
    </row>
    <row r="1570" spans="3:6" customFormat="1" ht="15" x14ac:dyDescent="0.25">
      <c r="C1570" s="245"/>
      <c r="D1570" s="245"/>
      <c r="E1570" s="246"/>
      <c r="F1570" s="247"/>
    </row>
    <row r="1571" spans="3:6" customFormat="1" ht="15" x14ac:dyDescent="0.25">
      <c r="C1571" s="245"/>
      <c r="D1571" s="245"/>
      <c r="E1571" s="246"/>
      <c r="F1571" s="247"/>
    </row>
    <row r="1572" spans="3:6" customFormat="1" ht="15" x14ac:dyDescent="0.25">
      <c r="C1572" s="245"/>
      <c r="D1572" s="245"/>
      <c r="E1572" s="246"/>
      <c r="F1572" s="247"/>
    </row>
    <row r="1573" spans="3:6" customFormat="1" ht="15" x14ac:dyDescent="0.25">
      <c r="C1573" s="245"/>
      <c r="D1573" s="245"/>
      <c r="E1573" s="246"/>
      <c r="F1573" s="247"/>
    </row>
    <row r="1574" spans="3:6" customFormat="1" ht="15" x14ac:dyDescent="0.25">
      <c r="C1574" s="245"/>
      <c r="D1574" s="245"/>
      <c r="E1574" s="246"/>
      <c r="F1574" s="247"/>
    </row>
    <row r="1575" spans="3:6" customFormat="1" ht="15" x14ac:dyDescent="0.25">
      <c r="C1575" s="245"/>
      <c r="D1575" s="245"/>
      <c r="E1575" s="246"/>
      <c r="F1575" s="247"/>
    </row>
    <row r="1576" spans="3:6" customFormat="1" ht="15" x14ac:dyDescent="0.25">
      <c r="C1576" s="245"/>
      <c r="D1576" s="245"/>
      <c r="E1576" s="246"/>
      <c r="F1576" s="247"/>
    </row>
    <row r="1577" spans="3:6" customFormat="1" ht="15" x14ac:dyDescent="0.25">
      <c r="C1577" s="245"/>
      <c r="D1577" s="245"/>
      <c r="E1577" s="246"/>
      <c r="F1577" s="247"/>
    </row>
    <row r="1578" spans="3:6" customFormat="1" ht="15" x14ac:dyDescent="0.25">
      <c r="C1578" s="245"/>
      <c r="D1578" s="245"/>
      <c r="E1578" s="246"/>
      <c r="F1578" s="247"/>
    </row>
    <row r="1579" spans="3:6" customFormat="1" ht="15" x14ac:dyDescent="0.25">
      <c r="C1579" s="245"/>
      <c r="D1579" s="245"/>
      <c r="E1579" s="246"/>
      <c r="F1579" s="247"/>
    </row>
    <row r="1580" spans="3:6" customFormat="1" ht="15" x14ac:dyDescent="0.25">
      <c r="C1580" s="245"/>
      <c r="D1580" s="245"/>
      <c r="E1580" s="246"/>
      <c r="F1580" s="247"/>
    </row>
    <row r="1581" spans="3:6" customFormat="1" ht="15" x14ac:dyDescent="0.25">
      <c r="C1581" s="245"/>
      <c r="D1581" s="245"/>
      <c r="E1581" s="246"/>
      <c r="F1581" s="247"/>
    </row>
    <row r="1582" spans="3:6" customFormat="1" ht="15" x14ac:dyDescent="0.25">
      <c r="C1582" s="245"/>
      <c r="D1582" s="245"/>
      <c r="E1582" s="246"/>
      <c r="F1582" s="247"/>
    </row>
    <row r="1583" spans="3:6" customFormat="1" ht="15" x14ac:dyDescent="0.25">
      <c r="C1583" s="245"/>
      <c r="D1583" s="245"/>
      <c r="E1583" s="246"/>
      <c r="F1583" s="247"/>
    </row>
    <row r="1584" spans="3:6" customFormat="1" ht="15" x14ac:dyDescent="0.25">
      <c r="C1584" s="245"/>
      <c r="D1584" s="245"/>
      <c r="E1584" s="246"/>
      <c r="F1584" s="247"/>
    </row>
    <row r="1585" spans="3:6" customFormat="1" ht="15" x14ac:dyDescent="0.25">
      <c r="C1585" s="245"/>
      <c r="D1585" s="245"/>
      <c r="E1585" s="246"/>
      <c r="F1585" s="247"/>
    </row>
    <row r="1586" spans="3:6" customFormat="1" ht="15" x14ac:dyDescent="0.25">
      <c r="C1586" s="245"/>
      <c r="D1586" s="245"/>
      <c r="E1586" s="246"/>
      <c r="F1586" s="247"/>
    </row>
    <row r="1587" spans="3:6" customFormat="1" ht="15" x14ac:dyDescent="0.25">
      <c r="C1587" s="245"/>
      <c r="D1587" s="245"/>
      <c r="E1587" s="246"/>
      <c r="F1587" s="247"/>
    </row>
    <row r="1588" spans="3:6" customFormat="1" ht="15" x14ac:dyDescent="0.25">
      <c r="C1588" s="245"/>
      <c r="D1588" s="245"/>
      <c r="E1588" s="246"/>
      <c r="F1588" s="247"/>
    </row>
    <row r="1589" spans="3:6" customFormat="1" ht="15" x14ac:dyDescent="0.25">
      <c r="C1589" s="245"/>
      <c r="D1589" s="245"/>
      <c r="E1589" s="246"/>
      <c r="F1589" s="247"/>
    </row>
    <row r="1590" spans="3:6" customFormat="1" ht="15" x14ac:dyDescent="0.25">
      <c r="C1590" s="245"/>
      <c r="D1590" s="245"/>
      <c r="E1590" s="246"/>
      <c r="F1590" s="247"/>
    </row>
    <row r="1591" spans="3:6" customFormat="1" ht="15" x14ac:dyDescent="0.25">
      <c r="C1591" s="245"/>
      <c r="D1591" s="245"/>
      <c r="E1591" s="246"/>
      <c r="F1591" s="247"/>
    </row>
    <row r="1592" spans="3:6" customFormat="1" ht="15" x14ac:dyDescent="0.25">
      <c r="C1592" s="245"/>
      <c r="D1592" s="245"/>
      <c r="E1592" s="246"/>
      <c r="F1592" s="247"/>
    </row>
    <row r="1593" spans="3:6" customFormat="1" ht="15" x14ac:dyDescent="0.25">
      <c r="C1593" s="245"/>
      <c r="D1593" s="245"/>
      <c r="E1593" s="246"/>
      <c r="F1593" s="247"/>
    </row>
    <row r="1594" spans="3:6" customFormat="1" ht="15" x14ac:dyDescent="0.25">
      <c r="C1594" s="245"/>
      <c r="D1594" s="245"/>
      <c r="E1594" s="246"/>
      <c r="F1594" s="247"/>
    </row>
    <row r="1595" spans="3:6" customFormat="1" ht="15" x14ac:dyDescent="0.25">
      <c r="C1595" s="245"/>
      <c r="D1595" s="245"/>
      <c r="E1595" s="246"/>
      <c r="F1595" s="247"/>
    </row>
    <row r="1596" spans="3:6" customFormat="1" ht="15" x14ac:dyDescent="0.25">
      <c r="C1596" s="245"/>
      <c r="D1596" s="245"/>
      <c r="E1596" s="246"/>
      <c r="F1596" s="247"/>
    </row>
    <row r="1597" spans="3:6" customFormat="1" ht="15" x14ac:dyDescent="0.25">
      <c r="C1597" s="245"/>
      <c r="D1597" s="245"/>
      <c r="E1597" s="246"/>
      <c r="F1597" s="247"/>
    </row>
    <row r="1598" spans="3:6" customFormat="1" ht="15" x14ac:dyDescent="0.25">
      <c r="C1598" s="245"/>
      <c r="D1598" s="245"/>
      <c r="E1598" s="246"/>
      <c r="F1598" s="247"/>
    </row>
    <row r="1599" spans="3:6" customFormat="1" ht="15" x14ac:dyDescent="0.25">
      <c r="C1599" s="245"/>
      <c r="D1599" s="245"/>
      <c r="E1599" s="246"/>
      <c r="F1599" s="247"/>
    </row>
    <row r="1600" spans="3:6" customFormat="1" ht="15" x14ac:dyDescent="0.25">
      <c r="C1600" s="245"/>
      <c r="D1600" s="245"/>
      <c r="E1600" s="246"/>
      <c r="F1600" s="247"/>
    </row>
    <row r="1601" spans="3:6" customFormat="1" ht="15" x14ac:dyDescent="0.25">
      <c r="C1601" s="245"/>
      <c r="D1601" s="245"/>
      <c r="E1601" s="246"/>
      <c r="F1601" s="247"/>
    </row>
    <row r="1602" spans="3:6" customFormat="1" ht="15" x14ac:dyDescent="0.25">
      <c r="C1602" s="245"/>
      <c r="D1602" s="245"/>
      <c r="E1602" s="246"/>
      <c r="F1602" s="247"/>
    </row>
    <row r="1603" spans="3:6" customFormat="1" ht="15" x14ac:dyDescent="0.25">
      <c r="C1603" s="245"/>
      <c r="D1603" s="245"/>
      <c r="E1603" s="246"/>
      <c r="F1603" s="247"/>
    </row>
    <row r="1604" spans="3:6" customFormat="1" ht="15" x14ac:dyDescent="0.25">
      <c r="C1604" s="245"/>
      <c r="D1604" s="245"/>
      <c r="E1604" s="246"/>
      <c r="F1604" s="247"/>
    </row>
    <row r="1605" spans="3:6" customFormat="1" ht="15" x14ac:dyDescent="0.25">
      <c r="C1605" s="245"/>
      <c r="D1605" s="245"/>
      <c r="E1605" s="246"/>
      <c r="F1605" s="247"/>
    </row>
    <row r="1606" spans="3:6" customFormat="1" ht="15" x14ac:dyDescent="0.25">
      <c r="C1606" s="245"/>
      <c r="D1606" s="245"/>
      <c r="E1606" s="246"/>
      <c r="F1606" s="247"/>
    </row>
    <row r="1607" spans="3:6" customFormat="1" ht="15" x14ac:dyDescent="0.25">
      <c r="C1607" s="245"/>
      <c r="D1607" s="245"/>
      <c r="E1607" s="246"/>
      <c r="F1607" s="247"/>
    </row>
    <row r="1608" spans="3:6" customFormat="1" ht="15" x14ac:dyDescent="0.25">
      <c r="C1608" s="245"/>
      <c r="D1608" s="245"/>
      <c r="E1608" s="246"/>
      <c r="F1608" s="247"/>
    </row>
    <row r="1609" spans="3:6" customFormat="1" ht="15" x14ac:dyDescent="0.25">
      <c r="C1609" s="245"/>
      <c r="D1609" s="245"/>
      <c r="E1609" s="246"/>
      <c r="F1609" s="247"/>
    </row>
    <row r="1610" spans="3:6" customFormat="1" ht="15" x14ac:dyDescent="0.25">
      <c r="C1610" s="245"/>
      <c r="D1610" s="245"/>
      <c r="E1610" s="246"/>
      <c r="F1610" s="247"/>
    </row>
    <row r="1611" spans="3:6" customFormat="1" ht="15" x14ac:dyDescent="0.25">
      <c r="C1611" s="245"/>
      <c r="D1611" s="245"/>
      <c r="E1611" s="246"/>
      <c r="F1611" s="247"/>
    </row>
    <row r="1612" spans="3:6" customFormat="1" ht="15" x14ac:dyDescent="0.25">
      <c r="C1612" s="245"/>
      <c r="D1612" s="245"/>
      <c r="E1612" s="246"/>
      <c r="F1612" s="247"/>
    </row>
    <row r="1613" spans="3:6" customFormat="1" ht="15" x14ac:dyDescent="0.25">
      <c r="C1613" s="245"/>
      <c r="D1613" s="245"/>
      <c r="E1613" s="246"/>
      <c r="F1613" s="247"/>
    </row>
    <row r="1614" spans="3:6" customFormat="1" ht="15" x14ac:dyDescent="0.25">
      <c r="C1614" s="245"/>
      <c r="D1614" s="245"/>
      <c r="E1614" s="246"/>
      <c r="F1614" s="247"/>
    </row>
    <row r="1615" spans="3:6" customFormat="1" ht="15" x14ac:dyDescent="0.25">
      <c r="C1615" s="245"/>
      <c r="D1615" s="245"/>
      <c r="E1615" s="246"/>
      <c r="F1615" s="247"/>
    </row>
    <row r="1616" spans="3:6" customFormat="1" ht="15" x14ac:dyDescent="0.25">
      <c r="C1616" s="245"/>
      <c r="D1616" s="245"/>
      <c r="E1616" s="246"/>
      <c r="F1616" s="247"/>
    </row>
    <row r="1617" spans="3:6" customFormat="1" ht="15" x14ac:dyDescent="0.25">
      <c r="C1617" s="245"/>
      <c r="D1617" s="245"/>
      <c r="E1617" s="246"/>
      <c r="F1617" s="247"/>
    </row>
    <row r="1618" spans="3:6" customFormat="1" ht="15" x14ac:dyDescent="0.25">
      <c r="C1618" s="245"/>
      <c r="D1618" s="245"/>
      <c r="E1618" s="246"/>
      <c r="F1618" s="247"/>
    </row>
    <row r="1619" spans="3:6" customFormat="1" ht="15" x14ac:dyDescent="0.25">
      <c r="C1619" s="245"/>
      <c r="D1619" s="245"/>
      <c r="E1619" s="246"/>
      <c r="F1619" s="247"/>
    </row>
    <row r="1620" spans="3:6" customFormat="1" ht="15" x14ac:dyDescent="0.25">
      <c r="C1620" s="245"/>
      <c r="D1620" s="245"/>
      <c r="E1620" s="246"/>
      <c r="F1620" s="247"/>
    </row>
    <row r="1621" spans="3:6" customFormat="1" ht="15" x14ac:dyDescent="0.25">
      <c r="C1621" s="245"/>
      <c r="D1621" s="245"/>
      <c r="E1621" s="246"/>
      <c r="F1621" s="247"/>
    </row>
    <row r="1622" spans="3:6" customFormat="1" ht="15" x14ac:dyDescent="0.25">
      <c r="C1622" s="245"/>
      <c r="D1622" s="245"/>
      <c r="E1622" s="246"/>
      <c r="F1622" s="247"/>
    </row>
    <row r="1623" spans="3:6" customFormat="1" ht="15" x14ac:dyDescent="0.25">
      <c r="C1623" s="245"/>
      <c r="D1623" s="245"/>
      <c r="E1623" s="246"/>
      <c r="F1623" s="247"/>
    </row>
    <row r="1624" spans="3:6" customFormat="1" ht="15" x14ac:dyDescent="0.25">
      <c r="C1624" s="245"/>
      <c r="D1624" s="245"/>
      <c r="E1624" s="246"/>
      <c r="F1624" s="247"/>
    </row>
    <row r="1625" spans="3:6" customFormat="1" ht="15" x14ac:dyDescent="0.25">
      <c r="C1625" s="245"/>
      <c r="D1625" s="245"/>
      <c r="E1625" s="246"/>
      <c r="F1625" s="247"/>
    </row>
    <row r="1626" spans="3:6" customFormat="1" ht="15" x14ac:dyDescent="0.25">
      <c r="C1626" s="245"/>
      <c r="D1626" s="245"/>
      <c r="E1626" s="246"/>
      <c r="F1626" s="247"/>
    </row>
    <row r="1627" spans="3:6" customFormat="1" ht="15" x14ac:dyDescent="0.25">
      <c r="C1627" s="245"/>
      <c r="D1627" s="245"/>
      <c r="E1627" s="246"/>
      <c r="F1627" s="247"/>
    </row>
    <row r="1628" spans="3:6" customFormat="1" ht="15" x14ac:dyDescent="0.25">
      <c r="C1628" s="245"/>
      <c r="D1628" s="245"/>
      <c r="E1628" s="246"/>
      <c r="F1628" s="247"/>
    </row>
    <row r="1629" spans="3:6" customFormat="1" ht="15" x14ac:dyDescent="0.25">
      <c r="C1629" s="245"/>
      <c r="D1629" s="245"/>
      <c r="E1629" s="246"/>
      <c r="F1629" s="247"/>
    </row>
    <row r="1630" spans="3:6" customFormat="1" ht="15" x14ac:dyDescent="0.25">
      <c r="C1630" s="245"/>
      <c r="D1630" s="245"/>
      <c r="E1630" s="246"/>
      <c r="F1630" s="247"/>
    </row>
    <row r="1631" spans="3:6" customFormat="1" ht="15" x14ac:dyDescent="0.25">
      <c r="C1631" s="245"/>
      <c r="D1631" s="245"/>
      <c r="E1631" s="246"/>
      <c r="F1631" s="247"/>
    </row>
    <row r="1632" spans="3:6" customFormat="1" ht="15" x14ac:dyDescent="0.25">
      <c r="C1632" s="245"/>
      <c r="D1632" s="245"/>
      <c r="E1632" s="246"/>
      <c r="F1632" s="247"/>
    </row>
    <row r="1633" spans="3:6" customFormat="1" ht="15" x14ac:dyDescent="0.25">
      <c r="C1633" s="245"/>
      <c r="D1633" s="245"/>
      <c r="E1633" s="246"/>
      <c r="F1633" s="247"/>
    </row>
    <row r="1634" spans="3:6" customFormat="1" ht="15" x14ac:dyDescent="0.25">
      <c r="C1634" s="245"/>
      <c r="D1634" s="245"/>
      <c r="E1634" s="246"/>
      <c r="F1634" s="247"/>
    </row>
    <row r="1635" spans="3:6" customFormat="1" ht="15" x14ac:dyDescent="0.25">
      <c r="C1635" s="245"/>
      <c r="D1635" s="245"/>
      <c r="E1635" s="246"/>
      <c r="F1635" s="247"/>
    </row>
    <row r="1636" spans="3:6" customFormat="1" ht="15" x14ac:dyDescent="0.25">
      <c r="C1636" s="245"/>
      <c r="D1636" s="245"/>
      <c r="E1636" s="246"/>
      <c r="F1636" s="247"/>
    </row>
    <row r="1637" spans="3:6" customFormat="1" ht="15" x14ac:dyDescent="0.25">
      <c r="C1637" s="245"/>
      <c r="D1637" s="245"/>
      <c r="E1637" s="246"/>
      <c r="F1637" s="247"/>
    </row>
    <row r="1638" spans="3:6" customFormat="1" ht="15" x14ac:dyDescent="0.25">
      <c r="C1638" s="245"/>
      <c r="D1638" s="245"/>
      <c r="E1638" s="246"/>
      <c r="F1638" s="247"/>
    </row>
    <row r="1639" spans="3:6" customFormat="1" ht="15" x14ac:dyDescent="0.25">
      <c r="C1639" s="245"/>
      <c r="D1639" s="245"/>
      <c r="E1639" s="246"/>
      <c r="F1639" s="247"/>
    </row>
    <row r="1640" spans="3:6" customFormat="1" ht="15" x14ac:dyDescent="0.25">
      <c r="C1640" s="245"/>
      <c r="D1640" s="245"/>
      <c r="E1640" s="246"/>
      <c r="F1640" s="247"/>
    </row>
    <row r="1641" spans="3:6" customFormat="1" ht="15" x14ac:dyDescent="0.25">
      <c r="C1641" s="245"/>
      <c r="D1641" s="245"/>
      <c r="E1641" s="246"/>
      <c r="F1641" s="247"/>
    </row>
    <row r="1642" spans="3:6" customFormat="1" ht="15" x14ac:dyDescent="0.25">
      <c r="C1642" s="245"/>
      <c r="D1642" s="245"/>
      <c r="E1642" s="246"/>
      <c r="F1642" s="247"/>
    </row>
    <row r="1643" spans="3:6" customFormat="1" ht="15" x14ac:dyDescent="0.25">
      <c r="C1643" s="245"/>
      <c r="D1643" s="245"/>
      <c r="E1643" s="246"/>
      <c r="F1643" s="247"/>
    </row>
    <row r="1644" spans="3:6" customFormat="1" ht="15" x14ac:dyDescent="0.25">
      <c r="C1644" s="245"/>
      <c r="D1644" s="245"/>
      <c r="E1644" s="246"/>
      <c r="F1644" s="247"/>
    </row>
    <row r="1645" spans="3:6" customFormat="1" ht="15" x14ac:dyDescent="0.25">
      <c r="C1645" s="245"/>
      <c r="D1645" s="245"/>
      <c r="E1645" s="246"/>
      <c r="F1645" s="247"/>
    </row>
    <row r="1646" spans="3:6" customFormat="1" ht="15" x14ac:dyDescent="0.25">
      <c r="C1646" s="245"/>
      <c r="D1646" s="245"/>
      <c r="E1646" s="246"/>
      <c r="F1646" s="247"/>
    </row>
    <row r="1647" spans="3:6" customFormat="1" ht="15" x14ac:dyDescent="0.25">
      <c r="C1647" s="245"/>
      <c r="D1647" s="245"/>
      <c r="E1647" s="246"/>
      <c r="F1647" s="247"/>
    </row>
    <row r="1648" spans="3:6" customFormat="1" ht="15" x14ac:dyDescent="0.25">
      <c r="C1648" s="245"/>
      <c r="D1648" s="245"/>
      <c r="E1648" s="246"/>
      <c r="F1648" s="247"/>
    </row>
    <row r="1649" spans="3:6" customFormat="1" ht="15" x14ac:dyDescent="0.25">
      <c r="C1649" s="245"/>
      <c r="D1649" s="245"/>
      <c r="E1649" s="246"/>
      <c r="F1649" s="247"/>
    </row>
    <row r="1650" spans="3:6" customFormat="1" ht="15" x14ac:dyDescent="0.25">
      <c r="C1650" s="245"/>
      <c r="D1650" s="245"/>
      <c r="E1650" s="246"/>
      <c r="F1650" s="247"/>
    </row>
    <row r="1651" spans="3:6" customFormat="1" ht="15" x14ac:dyDescent="0.25">
      <c r="C1651" s="245"/>
      <c r="D1651" s="245"/>
      <c r="E1651" s="246"/>
      <c r="F1651" s="247"/>
    </row>
    <row r="1652" spans="3:6" customFormat="1" ht="15" x14ac:dyDescent="0.25">
      <c r="C1652" s="245"/>
      <c r="D1652" s="245"/>
      <c r="E1652" s="246"/>
      <c r="F1652" s="247"/>
    </row>
    <row r="1653" spans="3:6" customFormat="1" ht="15" x14ac:dyDescent="0.25">
      <c r="C1653" s="245"/>
      <c r="D1653" s="245"/>
      <c r="E1653" s="246"/>
      <c r="F1653" s="247"/>
    </row>
    <row r="1654" spans="3:6" customFormat="1" ht="15" x14ac:dyDescent="0.25">
      <c r="C1654" s="245"/>
      <c r="D1654" s="245"/>
      <c r="E1654" s="246"/>
      <c r="F1654" s="247"/>
    </row>
    <row r="1655" spans="3:6" customFormat="1" ht="15" x14ac:dyDescent="0.25">
      <c r="C1655" s="245"/>
      <c r="D1655" s="245"/>
      <c r="E1655" s="246"/>
      <c r="F1655" s="247"/>
    </row>
    <row r="1656" spans="3:6" customFormat="1" ht="15" x14ac:dyDescent="0.25">
      <c r="C1656" s="245"/>
      <c r="D1656" s="245"/>
      <c r="E1656" s="246"/>
      <c r="F1656" s="247"/>
    </row>
    <row r="1657" spans="3:6" customFormat="1" ht="15" x14ac:dyDescent="0.25">
      <c r="C1657" s="245"/>
      <c r="D1657" s="245"/>
      <c r="E1657" s="246"/>
      <c r="F1657" s="247"/>
    </row>
    <row r="1658" spans="3:6" customFormat="1" ht="15" x14ac:dyDescent="0.25">
      <c r="C1658" s="245"/>
      <c r="D1658" s="245"/>
      <c r="E1658" s="246"/>
      <c r="F1658" s="247"/>
    </row>
    <row r="1659" spans="3:6" customFormat="1" ht="15" x14ac:dyDescent="0.25">
      <c r="C1659" s="245"/>
      <c r="D1659" s="245"/>
      <c r="E1659" s="246"/>
      <c r="F1659" s="247"/>
    </row>
    <row r="1660" spans="3:6" customFormat="1" ht="15" x14ac:dyDescent="0.25">
      <c r="C1660" s="245"/>
      <c r="D1660" s="245"/>
      <c r="E1660" s="246"/>
      <c r="F1660" s="247"/>
    </row>
    <row r="1661" spans="3:6" customFormat="1" ht="15" x14ac:dyDescent="0.25">
      <c r="C1661" s="245"/>
      <c r="D1661" s="245"/>
      <c r="E1661" s="246"/>
      <c r="F1661" s="247"/>
    </row>
    <row r="1662" spans="3:6" customFormat="1" ht="15" x14ac:dyDescent="0.25">
      <c r="C1662" s="245"/>
      <c r="D1662" s="245"/>
      <c r="E1662" s="246"/>
      <c r="F1662" s="247"/>
    </row>
    <row r="1663" spans="3:6" customFormat="1" ht="15" x14ac:dyDescent="0.25">
      <c r="C1663" s="245"/>
      <c r="D1663" s="245"/>
      <c r="E1663" s="246"/>
      <c r="F1663" s="247"/>
    </row>
    <row r="1664" spans="3:6" customFormat="1" ht="15" x14ac:dyDescent="0.25">
      <c r="C1664" s="245"/>
      <c r="D1664" s="245"/>
      <c r="E1664" s="246"/>
      <c r="F1664" s="247"/>
    </row>
    <row r="1665" spans="3:6" customFormat="1" ht="15" x14ac:dyDescent="0.25">
      <c r="C1665" s="245"/>
      <c r="D1665" s="245"/>
      <c r="E1665" s="246"/>
      <c r="F1665" s="247"/>
    </row>
    <row r="1666" spans="3:6" customFormat="1" ht="15" x14ac:dyDescent="0.25">
      <c r="C1666" s="245"/>
      <c r="D1666" s="245"/>
      <c r="E1666" s="246"/>
      <c r="F1666" s="247"/>
    </row>
    <row r="1667" spans="3:6" customFormat="1" ht="15" x14ac:dyDescent="0.25">
      <c r="C1667" s="245"/>
      <c r="D1667" s="245"/>
      <c r="E1667" s="246"/>
      <c r="F1667" s="247"/>
    </row>
    <row r="1668" spans="3:6" customFormat="1" ht="15" x14ac:dyDescent="0.25">
      <c r="C1668" s="245"/>
      <c r="D1668" s="245"/>
      <c r="E1668" s="246"/>
      <c r="F1668" s="247"/>
    </row>
    <row r="1669" spans="3:6" customFormat="1" ht="15" x14ac:dyDescent="0.25">
      <c r="C1669" s="245"/>
      <c r="D1669" s="245"/>
      <c r="E1669" s="246"/>
      <c r="F1669" s="247"/>
    </row>
    <row r="1670" spans="3:6" customFormat="1" ht="15" x14ac:dyDescent="0.25">
      <c r="C1670" s="245"/>
      <c r="D1670" s="245"/>
      <c r="E1670" s="246"/>
      <c r="F1670" s="247"/>
    </row>
    <row r="1671" spans="3:6" customFormat="1" ht="15" x14ac:dyDescent="0.25">
      <c r="C1671" s="245"/>
      <c r="D1671" s="245"/>
      <c r="E1671" s="246"/>
      <c r="F1671" s="247"/>
    </row>
    <row r="1672" spans="3:6" customFormat="1" ht="15" x14ac:dyDescent="0.25">
      <c r="C1672" s="245"/>
      <c r="D1672" s="245"/>
      <c r="E1672" s="246"/>
      <c r="F1672" s="247"/>
    </row>
    <row r="1673" spans="3:6" customFormat="1" ht="15" x14ac:dyDescent="0.25">
      <c r="C1673" s="245"/>
      <c r="D1673" s="245"/>
      <c r="E1673" s="246"/>
      <c r="F1673" s="247"/>
    </row>
    <row r="1674" spans="3:6" customFormat="1" ht="15" x14ac:dyDescent="0.25">
      <c r="C1674" s="245"/>
      <c r="D1674" s="245"/>
      <c r="E1674" s="246"/>
      <c r="F1674" s="247"/>
    </row>
    <row r="1675" spans="3:6" customFormat="1" ht="15" x14ac:dyDescent="0.25">
      <c r="C1675" s="245"/>
      <c r="D1675" s="245"/>
      <c r="E1675" s="246"/>
      <c r="F1675" s="247"/>
    </row>
    <row r="1676" spans="3:6" customFormat="1" ht="15" x14ac:dyDescent="0.25">
      <c r="C1676" s="245"/>
      <c r="D1676" s="245"/>
      <c r="E1676" s="246"/>
      <c r="F1676" s="247"/>
    </row>
    <row r="1677" spans="3:6" customFormat="1" ht="15" x14ac:dyDescent="0.25">
      <c r="C1677" s="245"/>
      <c r="D1677" s="245"/>
      <c r="E1677" s="246"/>
      <c r="F1677" s="247"/>
    </row>
    <row r="1678" spans="3:6" customFormat="1" ht="15" x14ac:dyDescent="0.25">
      <c r="C1678" s="245"/>
      <c r="D1678" s="245"/>
      <c r="E1678" s="246"/>
      <c r="F1678" s="247"/>
    </row>
    <row r="1679" spans="3:6" customFormat="1" ht="15" x14ac:dyDescent="0.25">
      <c r="C1679" s="245"/>
      <c r="D1679" s="245"/>
      <c r="E1679" s="246"/>
      <c r="F1679" s="247"/>
    </row>
    <row r="1680" spans="3:6" customFormat="1" ht="15" x14ac:dyDescent="0.25">
      <c r="C1680" s="245"/>
      <c r="D1680" s="245"/>
      <c r="E1680" s="246"/>
      <c r="F1680" s="247"/>
    </row>
    <row r="1681" spans="3:6" customFormat="1" ht="15" x14ac:dyDescent="0.25">
      <c r="C1681" s="245"/>
      <c r="D1681" s="245"/>
      <c r="E1681" s="246"/>
      <c r="F1681" s="247"/>
    </row>
    <row r="1682" spans="3:6" customFormat="1" ht="15" x14ac:dyDescent="0.25">
      <c r="C1682" s="245"/>
      <c r="D1682" s="245"/>
      <c r="E1682" s="246"/>
      <c r="F1682" s="247"/>
    </row>
    <row r="1683" spans="3:6" customFormat="1" ht="15" x14ac:dyDescent="0.25">
      <c r="C1683" s="245"/>
      <c r="D1683" s="245"/>
      <c r="E1683" s="246"/>
      <c r="F1683" s="247"/>
    </row>
    <row r="1684" spans="3:6" customFormat="1" ht="15" x14ac:dyDescent="0.25">
      <c r="C1684" s="245"/>
      <c r="D1684" s="245"/>
      <c r="E1684" s="246"/>
      <c r="F1684" s="247"/>
    </row>
    <row r="1685" spans="3:6" customFormat="1" ht="15" x14ac:dyDescent="0.25">
      <c r="C1685" s="245"/>
      <c r="D1685" s="245"/>
      <c r="E1685" s="246"/>
      <c r="F1685" s="247"/>
    </row>
    <row r="1686" spans="3:6" customFormat="1" ht="15" x14ac:dyDescent="0.25">
      <c r="C1686" s="245"/>
      <c r="D1686" s="245"/>
      <c r="E1686" s="246"/>
      <c r="F1686" s="247"/>
    </row>
    <row r="1687" spans="3:6" customFormat="1" ht="15" x14ac:dyDescent="0.25">
      <c r="C1687" s="245"/>
      <c r="D1687" s="245"/>
      <c r="E1687" s="246"/>
      <c r="F1687" s="247"/>
    </row>
    <row r="1688" spans="3:6" customFormat="1" ht="15" x14ac:dyDescent="0.25">
      <c r="C1688" s="245"/>
      <c r="D1688" s="245"/>
      <c r="E1688" s="246"/>
      <c r="F1688" s="247"/>
    </row>
    <row r="1689" spans="3:6" customFormat="1" ht="15" x14ac:dyDescent="0.25">
      <c r="C1689" s="245"/>
      <c r="D1689" s="245"/>
      <c r="E1689" s="246"/>
      <c r="F1689" s="247"/>
    </row>
    <row r="1690" spans="3:6" customFormat="1" ht="15" x14ac:dyDescent="0.25">
      <c r="C1690" s="245"/>
      <c r="D1690" s="245"/>
      <c r="E1690" s="246"/>
      <c r="F1690" s="247"/>
    </row>
    <row r="1691" spans="3:6" customFormat="1" ht="15" x14ac:dyDescent="0.25">
      <c r="C1691" s="245"/>
      <c r="D1691" s="245"/>
      <c r="E1691" s="246"/>
      <c r="F1691" s="247"/>
    </row>
    <row r="1692" spans="3:6" customFormat="1" ht="15" x14ac:dyDescent="0.25">
      <c r="C1692" s="245"/>
      <c r="D1692" s="245"/>
      <c r="E1692" s="246"/>
      <c r="F1692" s="247"/>
    </row>
    <row r="1693" spans="3:6" customFormat="1" ht="15" x14ac:dyDescent="0.25">
      <c r="C1693" s="245"/>
      <c r="D1693" s="245"/>
      <c r="E1693" s="246"/>
      <c r="F1693" s="247"/>
    </row>
    <row r="1694" spans="3:6" customFormat="1" ht="15" x14ac:dyDescent="0.25">
      <c r="C1694" s="245"/>
      <c r="D1694" s="245"/>
      <c r="E1694" s="246"/>
      <c r="F1694" s="247"/>
    </row>
    <row r="1695" spans="3:6" customFormat="1" ht="15" x14ac:dyDescent="0.25">
      <c r="C1695" s="245"/>
      <c r="D1695" s="245"/>
      <c r="E1695" s="246"/>
      <c r="F1695" s="247"/>
    </row>
    <row r="1696" spans="3:6" customFormat="1" ht="15" x14ac:dyDescent="0.25">
      <c r="C1696" s="245"/>
      <c r="D1696" s="245"/>
      <c r="E1696" s="246"/>
      <c r="F1696" s="247"/>
    </row>
    <row r="1697" spans="3:6" customFormat="1" ht="15" x14ac:dyDescent="0.25">
      <c r="C1697" s="245"/>
      <c r="D1697" s="245"/>
      <c r="E1697" s="246"/>
      <c r="F1697" s="247"/>
    </row>
    <row r="1698" spans="3:6" customFormat="1" ht="15" x14ac:dyDescent="0.25">
      <c r="C1698" s="245"/>
      <c r="D1698" s="245"/>
      <c r="E1698" s="246"/>
      <c r="F1698" s="247"/>
    </row>
    <row r="1699" spans="3:6" customFormat="1" ht="15" x14ac:dyDescent="0.25">
      <c r="C1699" s="245"/>
      <c r="D1699" s="245"/>
      <c r="E1699" s="246"/>
      <c r="F1699" s="247"/>
    </row>
    <row r="1700" spans="3:6" customFormat="1" ht="15" x14ac:dyDescent="0.25">
      <c r="C1700" s="245"/>
      <c r="D1700" s="245"/>
      <c r="E1700" s="246"/>
      <c r="F1700" s="247"/>
    </row>
    <row r="1701" spans="3:6" customFormat="1" ht="15" x14ac:dyDescent="0.25">
      <c r="C1701" s="245"/>
      <c r="D1701" s="245"/>
      <c r="E1701" s="246"/>
      <c r="F1701" s="247"/>
    </row>
    <row r="1702" spans="3:6" customFormat="1" ht="15" x14ac:dyDescent="0.25">
      <c r="C1702" s="245"/>
      <c r="D1702" s="245"/>
      <c r="E1702" s="246"/>
      <c r="F1702" s="247"/>
    </row>
    <row r="1703" spans="3:6" customFormat="1" ht="15" x14ac:dyDescent="0.25">
      <c r="C1703" s="245"/>
      <c r="D1703" s="245"/>
      <c r="E1703" s="246"/>
      <c r="F1703" s="247"/>
    </row>
    <row r="1704" spans="3:6" customFormat="1" ht="15" x14ac:dyDescent="0.25">
      <c r="C1704" s="245"/>
      <c r="D1704" s="245"/>
      <c r="E1704" s="246"/>
      <c r="F1704" s="247"/>
    </row>
    <row r="1705" spans="3:6" customFormat="1" ht="15" x14ac:dyDescent="0.25">
      <c r="C1705" s="245"/>
      <c r="D1705" s="245"/>
      <c r="E1705" s="246"/>
      <c r="F1705" s="247"/>
    </row>
    <row r="1706" spans="3:6" customFormat="1" ht="15" x14ac:dyDescent="0.25">
      <c r="C1706" s="245"/>
      <c r="D1706" s="245"/>
      <c r="E1706" s="246"/>
      <c r="F1706" s="247"/>
    </row>
    <row r="1707" spans="3:6" customFormat="1" ht="15" x14ac:dyDescent="0.25">
      <c r="C1707" s="245"/>
      <c r="D1707" s="245"/>
      <c r="E1707" s="246"/>
      <c r="F1707" s="247"/>
    </row>
    <row r="1708" spans="3:6" customFormat="1" ht="15" x14ac:dyDescent="0.25">
      <c r="C1708" s="245"/>
      <c r="D1708" s="245"/>
      <c r="E1708" s="246"/>
      <c r="F1708" s="247"/>
    </row>
    <row r="1709" spans="3:6" customFormat="1" ht="15" x14ac:dyDescent="0.25">
      <c r="C1709" s="245"/>
      <c r="D1709" s="245"/>
      <c r="E1709" s="246"/>
      <c r="F1709" s="247"/>
    </row>
    <row r="1710" spans="3:6" customFormat="1" ht="15" x14ac:dyDescent="0.25">
      <c r="C1710" s="245"/>
      <c r="D1710" s="245"/>
      <c r="E1710" s="246"/>
      <c r="F1710" s="247"/>
    </row>
    <row r="1711" spans="3:6" customFormat="1" ht="15" x14ac:dyDescent="0.25">
      <c r="C1711" s="245"/>
      <c r="D1711" s="245"/>
      <c r="E1711" s="246"/>
      <c r="F1711" s="247"/>
    </row>
    <row r="1712" spans="3:6" customFormat="1" ht="15" x14ac:dyDescent="0.25">
      <c r="C1712" s="245"/>
      <c r="D1712" s="245"/>
      <c r="E1712" s="246"/>
      <c r="F1712" s="247"/>
    </row>
    <row r="1713" spans="3:6" customFormat="1" ht="15" x14ac:dyDescent="0.25">
      <c r="C1713" s="245"/>
      <c r="D1713" s="245"/>
      <c r="E1713" s="246"/>
      <c r="F1713" s="247"/>
    </row>
    <row r="1714" spans="3:6" customFormat="1" ht="15" x14ac:dyDescent="0.25">
      <c r="C1714" s="245"/>
      <c r="D1714" s="245"/>
      <c r="E1714" s="246"/>
      <c r="F1714" s="247"/>
    </row>
    <row r="1715" spans="3:6" customFormat="1" ht="15" x14ac:dyDescent="0.25">
      <c r="C1715" s="245"/>
      <c r="D1715" s="245"/>
      <c r="E1715" s="246"/>
      <c r="F1715" s="247"/>
    </row>
    <row r="1716" spans="3:6" customFormat="1" ht="15" x14ac:dyDescent="0.25">
      <c r="C1716" s="245"/>
      <c r="D1716" s="245"/>
      <c r="E1716" s="246"/>
      <c r="F1716" s="247"/>
    </row>
    <row r="1717" spans="3:6" customFormat="1" ht="15" x14ac:dyDescent="0.25">
      <c r="C1717" s="245"/>
      <c r="D1717" s="245"/>
      <c r="E1717" s="246"/>
      <c r="F1717" s="247"/>
    </row>
    <row r="1718" spans="3:6" customFormat="1" ht="15" x14ac:dyDescent="0.25">
      <c r="C1718" s="245"/>
      <c r="D1718" s="245"/>
      <c r="E1718" s="246"/>
      <c r="F1718" s="247"/>
    </row>
    <row r="1719" spans="3:6" customFormat="1" ht="15" x14ac:dyDescent="0.25">
      <c r="C1719" s="245"/>
      <c r="D1719" s="245"/>
      <c r="E1719" s="246"/>
      <c r="F1719" s="247"/>
    </row>
    <row r="1720" spans="3:6" customFormat="1" ht="15" x14ac:dyDescent="0.25">
      <c r="C1720" s="245"/>
      <c r="D1720" s="245"/>
      <c r="E1720" s="246"/>
      <c r="F1720" s="247"/>
    </row>
    <row r="1721" spans="3:6" customFormat="1" ht="15" x14ac:dyDescent="0.25">
      <c r="C1721" s="245"/>
      <c r="D1721" s="245"/>
      <c r="E1721" s="246"/>
      <c r="F1721" s="247"/>
    </row>
    <row r="1722" spans="3:6" customFormat="1" ht="15" x14ac:dyDescent="0.25">
      <c r="C1722" s="245"/>
      <c r="D1722" s="245"/>
      <c r="E1722" s="246"/>
      <c r="F1722" s="247"/>
    </row>
    <row r="1723" spans="3:6" customFormat="1" ht="15" x14ac:dyDescent="0.25">
      <c r="C1723" s="245"/>
      <c r="D1723" s="245"/>
      <c r="E1723" s="246"/>
      <c r="F1723" s="247"/>
    </row>
    <row r="1724" spans="3:6" customFormat="1" ht="15" x14ac:dyDescent="0.25">
      <c r="C1724" s="245"/>
      <c r="D1724" s="245"/>
      <c r="E1724" s="246"/>
      <c r="F1724" s="247"/>
    </row>
    <row r="1725" spans="3:6" customFormat="1" ht="15" x14ac:dyDescent="0.25">
      <c r="C1725" s="245"/>
      <c r="D1725" s="245"/>
      <c r="E1725" s="246"/>
      <c r="F1725" s="247"/>
    </row>
    <row r="1726" spans="3:6" customFormat="1" ht="15" x14ac:dyDescent="0.25">
      <c r="C1726" s="245"/>
      <c r="D1726" s="245"/>
      <c r="E1726" s="246"/>
      <c r="F1726" s="247"/>
    </row>
    <row r="1727" spans="3:6" customFormat="1" ht="15" x14ac:dyDescent="0.25">
      <c r="C1727" s="245"/>
      <c r="D1727" s="245"/>
      <c r="E1727" s="246"/>
      <c r="F1727" s="247"/>
    </row>
    <row r="1728" spans="3:6" customFormat="1" ht="15" x14ac:dyDescent="0.25">
      <c r="C1728" s="245"/>
      <c r="D1728" s="245"/>
      <c r="E1728" s="246"/>
      <c r="F1728" s="247"/>
    </row>
    <row r="1729" spans="3:6" customFormat="1" ht="15" x14ac:dyDescent="0.25">
      <c r="C1729" s="245"/>
      <c r="D1729" s="245"/>
      <c r="E1729" s="246"/>
      <c r="F1729" s="247"/>
    </row>
    <row r="1730" spans="3:6" customFormat="1" ht="15" x14ac:dyDescent="0.25">
      <c r="C1730" s="245"/>
      <c r="D1730" s="245"/>
      <c r="E1730" s="246"/>
      <c r="F1730" s="247"/>
    </row>
    <row r="1731" spans="3:6" customFormat="1" ht="15" x14ac:dyDescent="0.25">
      <c r="C1731" s="245"/>
      <c r="D1731" s="245"/>
      <c r="E1731" s="246"/>
      <c r="F1731" s="247"/>
    </row>
    <row r="1732" spans="3:6" customFormat="1" ht="15" x14ac:dyDescent="0.25">
      <c r="C1732" s="245"/>
      <c r="D1732" s="245"/>
      <c r="E1732" s="246"/>
      <c r="F1732" s="247"/>
    </row>
    <row r="1733" spans="3:6" customFormat="1" ht="15" x14ac:dyDescent="0.25">
      <c r="C1733" s="245"/>
      <c r="D1733" s="245"/>
      <c r="E1733" s="246"/>
      <c r="F1733" s="247"/>
    </row>
    <row r="1734" spans="3:6" customFormat="1" ht="15" x14ac:dyDescent="0.25">
      <c r="C1734" s="245"/>
      <c r="D1734" s="245"/>
      <c r="E1734" s="246"/>
      <c r="F1734" s="247"/>
    </row>
    <row r="1735" spans="3:6" customFormat="1" ht="15" x14ac:dyDescent="0.25">
      <c r="C1735" s="245"/>
      <c r="D1735" s="245"/>
      <c r="E1735" s="246"/>
      <c r="F1735" s="247"/>
    </row>
    <row r="1736" spans="3:6" customFormat="1" ht="15" x14ac:dyDescent="0.25">
      <c r="C1736" s="245"/>
      <c r="D1736" s="245"/>
      <c r="E1736" s="246"/>
      <c r="F1736" s="247"/>
    </row>
    <row r="1737" spans="3:6" customFormat="1" ht="15" x14ac:dyDescent="0.25">
      <c r="C1737" s="245"/>
      <c r="D1737" s="245"/>
      <c r="E1737" s="246"/>
      <c r="F1737" s="247"/>
    </row>
    <row r="1738" spans="3:6" customFormat="1" ht="15" x14ac:dyDescent="0.25">
      <c r="C1738" s="245"/>
      <c r="D1738" s="245"/>
      <c r="E1738" s="246"/>
      <c r="F1738" s="247"/>
    </row>
    <row r="1739" spans="3:6" customFormat="1" ht="15" x14ac:dyDescent="0.25">
      <c r="C1739" s="245"/>
      <c r="D1739" s="245"/>
      <c r="E1739" s="246"/>
      <c r="F1739" s="247"/>
    </row>
    <row r="1740" spans="3:6" customFormat="1" ht="15" x14ac:dyDescent="0.25">
      <c r="C1740" s="245"/>
      <c r="D1740" s="245"/>
      <c r="E1740" s="246"/>
      <c r="F1740" s="247"/>
    </row>
    <row r="1741" spans="3:6" customFormat="1" ht="15" x14ac:dyDescent="0.25">
      <c r="C1741" s="245"/>
      <c r="D1741" s="245"/>
      <c r="E1741" s="246"/>
      <c r="F1741" s="247"/>
    </row>
    <row r="1742" spans="3:6" customFormat="1" ht="15" x14ac:dyDescent="0.25">
      <c r="C1742" s="245"/>
      <c r="D1742" s="245"/>
      <c r="E1742" s="246"/>
      <c r="F1742" s="247"/>
    </row>
    <row r="1743" spans="3:6" customFormat="1" ht="15" x14ac:dyDescent="0.25">
      <c r="C1743" s="245"/>
      <c r="D1743" s="245"/>
      <c r="E1743" s="246"/>
      <c r="F1743" s="247"/>
    </row>
    <row r="1744" spans="3:6" customFormat="1" ht="15" x14ac:dyDescent="0.25">
      <c r="C1744" s="245"/>
      <c r="D1744" s="245"/>
      <c r="E1744" s="246"/>
      <c r="F1744" s="247"/>
    </row>
    <row r="1745" spans="3:6" customFormat="1" ht="15" x14ac:dyDescent="0.25">
      <c r="C1745" s="245"/>
      <c r="D1745" s="245"/>
      <c r="E1745" s="246"/>
      <c r="F1745" s="247"/>
    </row>
    <row r="1746" spans="3:6" customFormat="1" ht="15" x14ac:dyDescent="0.25">
      <c r="C1746" s="245"/>
      <c r="D1746" s="245"/>
      <c r="E1746" s="246"/>
      <c r="F1746" s="247"/>
    </row>
    <row r="1747" spans="3:6" customFormat="1" ht="15" x14ac:dyDescent="0.25">
      <c r="C1747" s="245"/>
      <c r="D1747" s="245"/>
      <c r="E1747" s="246"/>
      <c r="F1747" s="247"/>
    </row>
    <row r="1748" spans="3:6" customFormat="1" ht="15" x14ac:dyDescent="0.25">
      <c r="C1748" s="245"/>
      <c r="D1748" s="245"/>
      <c r="E1748" s="246"/>
      <c r="F1748" s="247"/>
    </row>
    <row r="1749" spans="3:6" customFormat="1" ht="15" x14ac:dyDescent="0.25">
      <c r="C1749" s="245"/>
      <c r="D1749" s="245"/>
      <c r="E1749" s="246"/>
      <c r="F1749" s="247"/>
    </row>
    <row r="1750" spans="3:6" customFormat="1" ht="15" x14ac:dyDescent="0.25">
      <c r="C1750" s="245"/>
      <c r="D1750" s="245"/>
      <c r="E1750" s="246"/>
      <c r="F1750" s="247"/>
    </row>
    <row r="1751" spans="3:6" customFormat="1" ht="15" x14ac:dyDescent="0.25">
      <c r="C1751" s="245"/>
      <c r="D1751" s="245"/>
      <c r="E1751" s="246"/>
      <c r="F1751" s="247"/>
    </row>
    <row r="1752" spans="3:6" customFormat="1" ht="15" x14ac:dyDescent="0.25">
      <c r="C1752" s="245"/>
      <c r="D1752" s="245"/>
      <c r="E1752" s="246"/>
      <c r="F1752" s="247"/>
    </row>
    <row r="1753" spans="3:6" customFormat="1" ht="15" x14ac:dyDescent="0.25">
      <c r="C1753" s="245"/>
      <c r="D1753" s="245"/>
      <c r="E1753" s="246"/>
      <c r="F1753" s="247"/>
    </row>
    <row r="1754" spans="3:6" customFormat="1" ht="15" x14ac:dyDescent="0.25">
      <c r="C1754" s="245"/>
      <c r="D1754" s="245"/>
      <c r="E1754" s="246"/>
      <c r="F1754" s="247"/>
    </row>
    <row r="1755" spans="3:6" customFormat="1" ht="15" x14ac:dyDescent="0.25">
      <c r="C1755" s="245"/>
      <c r="D1755" s="245"/>
      <c r="E1755" s="246"/>
      <c r="F1755" s="247"/>
    </row>
    <row r="1756" spans="3:6" customFormat="1" ht="15" x14ac:dyDescent="0.25">
      <c r="C1756" s="245"/>
      <c r="D1756" s="245"/>
      <c r="E1756" s="246"/>
      <c r="F1756" s="247"/>
    </row>
    <row r="1757" spans="3:6" customFormat="1" ht="15" x14ac:dyDescent="0.25">
      <c r="C1757" s="245"/>
      <c r="D1757" s="245"/>
      <c r="E1757" s="246"/>
      <c r="F1757" s="247"/>
    </row>
    <row r="1758" spans="3:6" customFormat="1" ht="15" x14ac:dyDescent="0.25">
      <c r="C1758" s="245"/>
      <c r="D1758" s="245"/>
      <c r="E1758" s="246"/>
      <c r="F1758" s="247"/>
    </row>
    <row r="1759" spans="3:6" customFormat="1" ht="15" x14ac:dyDescent="0.25">
      <c r="C1759" s="245"/>
      <c r="D1759" s="245"/>
      <c r="E1759" s="246"/>
      <c r="F1759" s="247"/>
    </row>
    <row r="1760" spans="3:6" customFormat="1" ht="15" x14ac:dyDescent="0.25">
      <c r="C1760" s="245"/>
      <c r="D1760" s="245"/>
      <c r="E1760" s="246"/>
      <c r="F1760" s="247"/>
    </row>
    <row r="1761" spans="3:6" customFormat="1" ht="15" x14ac:dyDescent="0.25">
      <c r="C1761" s="245"/>
      <c r="D1761" s="245"/>
      <c r="E1761" s="246"/>
      <c r="F1761" s="247"/>
    </row>
    <row r="1762" spans="3:6" customFormat="1" ht="15" x14ac:dyDescent="0.25">
      <c r="C1762" s="245"/>
      <c r="D1762" s="245"/>
      <c r="E1762" s="246"/>
      <c r="F1762" s="247"/>
    </row>
    <row r="1763" spans="3:6" customFormat="1" ht="15" x14ac:dyDescent="0.25">
      <c r="C1763" s="245"/>
      <c r="D1763" s="245"/>
      <c r="E1763" s="246"/>
      <c r="F1763" s="247"/>
    </row>
    <row r="1764" spans="3:6" customFormat="1" ht="15" x14ac:dyDescent="0.25">
      <c r="C1764" s="245"/>
      <c r="D1764" s="245"/>
      <c r="E1764" s="246"/>
      <c r="F1764" s="247"/>
    </row>
    <row r="1765" spans="3:6" customFormat="1" ht="15" x14ac:dyDescent="0.25">
      <c r="C1765" s="245"/>
      <c r="D1765" s="245"/>
      <c r="E1765" s="246"/>
      <c r="F1765" s="247"/>
    </row>
    <row r="1766" spans="3:6" customFormat="1" ht="15" x14ac:dyDescent="0.25">
      <c r="C1766" s="245"/>
      <c r="D1766" s="245"/>
      <c r="E1766" s="246"/>
      <c r="F1766" s="247"/>
    </row>
    <row r="1767" spans="3:6" customFormat="1" ht="15" x14ac:dyDescent="0.25">
      <c r="C1767" s="245"/>
      <c r="D1767" s="245"/>
      <c r="E1767" s="246"/>
      <c r="F1767" s="247"/>
    </row>
    <row r="1768" spans="3:6" customFormat="1" ht="15" x14ac:dyDescent="0.25">
      <c r="C1768" s="245"/>
      <c r="D1768" s="245"/>
      <c r="E1768" s="246"/>
      <c r="F1768" s="247"/>
    </row>
    <row r="1769" spans="3:6" customFormat="1" ht="15" x14ac:dyDescent="0.25">
      <c r="C1769" s="245"/>
      <c r="D1769" s="245"/>
      <c r="E1769" s="246"/>
      <c r="F1769" s="247"/>
    </row>
    <row r="1770" spans="3:6" customFormat="1" ht="15" x14ac:dyDescent="0.25">
      <c r="C1770" s="245"/>
      <c r="D1770" s="245"/>
      <c r="E1770" s="246"/>
      <c r="F1770" s="247"/>
    </row>
    <row r="1771" spans="3:6" customFormat="1" ht="15" x14ac:dyDescent="0.25">
      <c r="C1771" s="245"/>
      <c r="D1771" s="245"/>
      <c r="E1771" s="246"/>
      <c r="F1771" s="247"/>
    </row>
    <row r="1772" spans="3:6" customFormat="1" ht="15" x14ac:dyDescent="0.25">
      <c r="C1772" s="245"/>
      <c r="D1772" s="245"/>
      <c r="E1772" s="246"/>
      <c r="F1772" s="247"/>
    </row>
    <row r="1773" spans="3:6" customFormat="1" ht="15" x14ac:dyDescent="0.25">
      <c r="C1773" s="245"/>
      <c r="D1773" s="245"/>
      <c r="E1773" s="246"/>
      <c r="F1773" s="247"/>
    </row>
    <row r="1774" spans="3:6" customFormat="1" ht="15" x14ac:dyDescent="0.25">
      <c r="C1774" s="245"/>
      <c r="D1774" s="245"/>
      <c r="E1774" s="246"/>
      <c r="F1774" s="247"/>
    </row>
    <row r="1775" spans="3:6" customFormat="1" ht="15" x14ac:dyDescent="0.25">
      <c r="C1775" s="245"/>
      <c r="D1775" s="245"/>
      <c r="E1775" s="246"/>
      <c r="F1775" s="247"/>
    </row>
    <row r="1776" spans="3:6" customFormat="1" ht="15" x14ac:dyDescent="0.25">
      <c r="C1776" s="245"/>
      <c r="D1776" s="245"/>
      <c r="E1776" s="246"/>
      <c r="F1776" s="247"/>
    </row>
    <row r="1777" spans="3:6" customFormat="1" ht="15" x14ac:dyDescent="0.25">
      <c r="C1777" s="245"/>
      <c r="D1777" s="245"/>
      <c r="E1777" s="246"/>
      <c r="F1777" s="247"/>
    </row>
    <row r="1778" spans="3:6" customFormat="1" ht="15" x14ac:dyDescent="0.25">
      <c r="C1778" s="245"/>
      <c r="D1778" s="245"/>
      <c r="E1778" s="246"/>
      <c r="F1778" s="247"/>
    </row>
    <row r="1779" spans="3:6" customFormat="1" ht="15" x14ac:dyDescent="0.25">
      <c r="C1779" s="245"/>
      <c r="D1779" s="245"/>
      <c r="E1779" s="246"/>
      <c r="F1779" s="247"/>
    </row>
    <row r="1780" spans="3:6" customFormat="1" ht="15" x14ac:dyDescent="0.25">
      <c r="C1780" s="245"/>
      <c r="D1780" s="245"/>
      <c r="E1780" s="246"/>
      <c r="F1780" s="247"/>
    </row>
    <row r="1781" spans="3:6" customFormat="1" ht="15" x14ac:dyDescent="0.25">
      <c r="C1781" s="245"/>
      <c r="D1781" s="245"/>
      <c r="E1781" s="246"/>
      <c r="F1781" s="247"/>
    </row>
    <row r="1782" spans="3:6" customFormat="1" ht="15" x14ac:dyDescent="0.25">
      <c r="C1782" s="245"/>
      <c r="D1782" s="245"/>
      <c r="E1782" s="246"/>
      <c r="F1782" s="247"/>
    </row>
    <row r="1783" spans="3:6" customFormat="1" ht="15" x14ac:dyDescent="0.25">
      <c r="C1783" s="245"/>
      <c r="D1783" s="245"/>
      <c r="E1783" s="246"/>
      <c r="F1783" s="247"/>
    </row>
    <row r="1784" spans="3:6" customFormat="1" ht="15" x14ac:dyDescent="0.25">
      <c r="C1784" s="245"/>
      <c r="D1784" s="245"/>
      <c r="E1784" s="246"/>
      <c r="F1784" s="247"/>
    </row>
    <row r="1785" spans="3:6" customFormat="1" ht="15" x14ac:dyDescent="0.25">
      <c r="C1785" s="245"/>
      <c r="D1785" s="245"/>
      <c r="E1785" s="246"/>
      <c r="F1785" s="247"/>
    </row>
    <row r="1786" spans="3:6" customFormat="1" ht="15" x14ac:dyDescent="0.25">
      <c r="C1786" s="245"/>
      <c r="D1786" s="245"/>
      <c r="E1786" s="246"/>
      <c r="F1786" s="247"/>
    </row>
    <row r="1787" spans="3:6" customFormat="1" ht="15" x14ac:dyDescent="0.25">
      <c r="C1787" s="245"/>
      <c r="D1787" s="245"/>
      <c r="E1787" s="246"/>
      <c r="F1787" s="247"/>
    </row>
    <row r="1788" spans="3:6" customFormat="1" ht="15" x14ac:dyDescent="0.25">
      <c r="C1788" s="245"/>
      <c r="D1788" s="245"/>
      <c r="E1788" s="246"/>
      <c r="F1788" s="247"/>
    </row>
    <row r="1789" spans="3:6" customFormat="1" ht="15" x14ac:dyDescent="0.25">
      <c r="C1789" s="245"/>
      <c r="D1789" s="245"/>
      <c r="E1789" s="246"/>
      <c r="F1789" s="247"/>
    </row>
    <row r="1790" spans="3:6" customFormat="1" ht="15" x14ac:dyDescent="0.25">
      <c r="C1790" s="245"/>
      <c r="D1790" s="245"/>
      <c r="E1790" s="246"/>
      <c r="F1790" s="247"/>
    </row>
    <row r="1791" spans="3:6" customFormat="1" ht="15" x14ac:dyDescent="0.25">
      <c r="C1791" s="245"/>
      <c r="D1791" s="245"/>
      <c r="E1791" s="246"/>
      <c r="F1791" s="247"/>
    </row>
    <row r="1792" spans="3:6" customFormat="1" ht="15" x14ac:dyDescent="0.25">
      <c r="C1792" s="245"/>
      <c r="D1792" s="245"/>
      <c r="E1792" s="246"/>
      <c r="F1792" s="247"/>
    </row>
    <row r="1793" spans="3:6" customFormat="1" ht="15" x14ac:dyDescent="0.25">
      <c r="C1793" s="245"/>
      <c r="D1793" s="245"/>
      <c r="E1793" s="246"/>
      <c r="F1793" s="247"/>
    </row>
    <row r="1794" spans="3:6" customFormat="1" ht="15" x14ac:dyDescent="0.25">
      <c r="C1794" s="245"/>
      <c r="D1794" s="245"/>
      <c r="E1794" s="246"/>
      <c r="F1794" s="247"/>
    </row>
    <row r="1795" spans="3:6" customFormat="1" ht="15" x14ac:dyDescent="0.25">
      <c r="C1795" s="245"/>
      <c r="D1795" s="245"/>
      <c r="E1795" s="246"/>
      <c r="F1795" s="247"/>
    </row>
    <row r="1796" spans="3:6" customFormat="1" ht="15" x14ac:dyDescent="0.25">
      <c r="C1796" s="245"/>
      <c r="D1796" s="245"/>
      <c r="E1796" s="246"/>
      <c r="F1796" s="247"/>
    </row>
    <row r="1797" spans="3:6" customFormat="1" ht="15" x14ac:dyDescent="0.25">
      <c r="C1797" s="245"/>
      <c r="D1797" s="245"/>
      <c r="E1797" s="246"/>
      <c r="F1797" s="247"/>
    </row>
    <row r="1798" spans="3:6" customFormat="1" ht="15" x14ac:dyDescent="0.25">
      <c r="C1798" s="245"/>
      <c r="D1798" s="245"/>
      <c r="E1798" s="246"/>
      <c r="F1798" s="247"/>
    </row>
    <row r="1799" spans="3:6" customFormat="1" ht="15" x14ac:dyDescent="0.25">
      <c r="C1799" s="245"/>
      <c r="D1799" s="245"/>
      <c r="E1799" s="246"/>
      <c r="F1799" s="247"/>
    </row>
    <row r="1800" spans="3:6" customFormat="1" ht="15" x14ac:dyDescent="0.25">
      <c r="C1800" s="245"/>
      <c r="D1800" s="245"/>
      <c r="E1800" s="246"/>
      <c r="F1800" s="247"/>
    </row>
    <row r="1801" spans="3:6" customFormat="1" ht="15" x14ac:dyDescent="0.25">
      <c r="C1801" s="245"/>
      <c r="D1801" s="245"/>
      <c r="E1801" s="246"/>
      <c r="F1801" s="247"/>
    </row>
    <row r="1802" spans="3:6" customFormat="1" ht="15" x14ac:dyDescent="0.25">
      <c r="C1802" s="245"/>
      <c r="D1802" s="245"/>
      <c r="E1802" s="246"/>
      <c r="F1802" s="247"/>
    </row>
    <row r="1803" spans="3:6" customFormat="1" ht="15" x14ac:dyDescent="0.25">
      <c r="C1803" s="245"/>
      <c r="D1803" s="245"/>
      <c r="E1803" s="246"/>
      <c r="F1803" s="247"/>
    </row>
    <row r="1804" spans="3:6" customFormat="1" ht="15" x14ac:dyDescent="0.25">
      <c r="C1804" s="245"/>
      <c r="D1804" s="245"/>
      <c r="E1804" s="246"/>
      <c r="F1804" s="247"/>
    </row>
    <row r="1805" spans="3:6" customFormat="1" ht="15" x14ac:dyDescent="0.25">
      <c r="C1805" s="245"/>
      <c r="D1805" s="245"/>
      <c r="E1805" s="246"/>
      <c r="F1805" s="247"/>
    </row>
    <row r="1806" spans="3:6" customFormat="1" ht="15" x14ac:dyDescent="0.25">
      <c r="C1806" s="245"/>
      <c r="D1806" s="245"/>
      <c r="E1806" s="246"/>
      <c r="F1806" s="247"/>
    </row>
    <row r="1807" spans="3:6" customFormat="1" ht="15" x14ac:dyDescent="0.25">
      <c r="C1807" s="245"/>
      <c r="D1807" s="245"/>
      <c r="E1807" s="246"/>
      <c r="F1807" s="247"/>
    </row>
    <row r="1808" spans="3:6" customFormat="1" ht="15" x14ac:dyDescent="0.25">
      <c r="C1808" s="245"/>
      <c r="D1808" s="245"/>
      <c r="E1808" s="246"/>
      <c r="F1808" s="247"/>
    </row>
    <row r="1809" spans="3:6" customFormat="1" ht="15" x14ac:dyDescent="0.25">
      <c r="C1809" s="245"/>
      <c r="D1809" s="245"/>
      <c r="E1809" s="246"/>
      <c r="F1809" s="247"/>
    </row>
    <row r="1810" spans="3:6" customFormat="1" ht="15" x14ac:dyDescent="0.25">
      <c r="C1810" s="245"/>
      <c r="D1810" s="245"/>
      <c r="E1810" s="246"/>
      <c r="F1810" s="247"/>
    </row>
    <row r="1811" spans="3:6" customFormat="1" ht="15" x14ac:dyDescent="0.25">
      <c r="C1811" s="245"/>
      <c r="D1811" s="245"/>
      <c r="E1811" s="246"/>
      <c r="F1811" s="247"/>
    </row>
    <row r="1812" spans="3:6" customFormat="1" ht="15" x14ac:dyDescent="0.25">
      <c r="C1812" s="245"/>
      <c r="D1812" s="245"/>
      <c r="E1812" s="246"/>
      <c r="F1812" s="247"/>
    </row>
    <row r="1813" spans="3:6" customFormat="1" ht="15" x14ac:dyDescent="0.25">
      <c r="C1813" s="245"/>
      <c r="D1813" s="245"/>
      <c r="E1813" s="246"/>
      <c r="F1813" s="247"/>
    </row>
    <row r="1814" spans="3:6" customFormat="1" ht="15" x14ac:dyDescent="0.25">
      <c r="C1814" s="245"/>
      <c r="D1814" s="245"/>
      <c r="E1814" s="246"/>
      <c r="F1814" s="247"/>
    </row>
    <row r="1815" spans="3:6" customFormat="1" ht="15" x14ac:dyDescent="0.25">
      <c r="C1815" s="245"/>
      <c r="D1815" s="245"/>
      <c r="E1815" s="246"/>
      <c r="F1815" s="247"/>
    </row>
    <row r="1816" spans="3:6" customFormat="1" ht="15" x14ac:dyDescent="0.25">
      <c r="C1816" s="245"/>
      <c r="D1816" s="245"/>
      <c r="E1816" s="246"/>
      <c r="F1816" s="247"/>
    </row>
    <row r="1817" spans="3:6" customFormat="1" ht="15" x14ac:dyDescent="0.25">
      <c r="C1817" s="245"/>
      <c r="D1817" s="245"/>
      <c r="E1817" s="246"/>
      <c r="F1817" s="247"/>
    </row>
    <row r="1818" spans="3:6" customFormat="1" ht="15" x14ac:dyDescent="0.25">
      <c r="C1818" s="245"/>
      <c r="D1818" s="245"/>
      <c r="E1818" s="246"/>
      <c r="F1818" s="247"/>
    </row>
    <row r="1819" spans="3:6" customFormat="1" ht="15" x14ac:dyDescent="0.25">
      <c r="C1819" s="245"/>
      <c r="D1819" s="245"/>
      <c r="E1819" s="246"/>
      <c r="F1819" s="247"/>
    </row>
    <row r="1820" spans="3:6" customFormat="1" ht="15" x14ac:dyDescent="0.25">
      <c r="C1820" s="245"/>
      <c r="D1820" s="245"/>
      <c r="E1820" s="246"/>
      <c r="F1820" s="247"/>
    </row>
    <row r="1821" spans="3:6" customFormat="1" ht="15" x14ac:dyDescent="0.25">
      <c r="C1821" s="245"/>
      <c r="D1821" s="245"/>
      <c r="E1821" s="246"/>
      <c r="F1821" s="247"/>
    </row>
    <row r="1822" spans="3:6" customFormat="1" ht="15" x14ac:dyDescent="0.25">
      <c r="C1822" s="245"/>
      <c r="D1822" s="245"/>
      <c r="E1822" s="246"/>
      <c r="F1822" s="247"/>
    </row>
    <row r="1823" spans="3:6" customFormat="1" ht="15" x14ac:dyDescent="0.25">
      <c r="C1823" s="245"/>
      <c r="D1823" s="245"/>
      <c r="E1823" s="246"/>
      <c r="F1823" s="247"/>
    </row>
    <row r="1824" spans="3:6" customFormat="1" ht="15" x14ac:dyDescent="0.25">
      <c r="C1824" s="245"/>
      <c r="D1824" s="245"/>
      <c r="E1824" s="246"/>
      <c r="F1824" s="247"/>
    </row>
    <row r="1825" spans="3:6" customFormat="1" ht="15" x14ac:dyDescent="0.25">
      <c r="C1825" s="245"/>
      <c r="D1825" s="245"/>
      <c r="E1825" s="246"/>
      <c r="F1825" s="247"/>
    </row>
    <row r="1826" spans="3:6" customFormat="1" ht="15" x14ac:dyDescent="0.25">
      <c r="C1826" s="245"/>
      <c r="D1826" s="245"/>
      <c r="E1826" s="246"/>
      <c r="F1826" s="247"/>
    </row>
    <row r="1827" spans="3:6" customFormat="1" ht="15" x14ac:dyDescent="0.25">
      <c r="C1827" s="245"/>
      <c r="D1827" s="245"/>
      <c r="E1827" s="246"/>
      <c r="F1827" s="247"/>
    </row>
    <row r="1828" spans="3:6" customFormat="1" ht="15" x14ac:dyDescent="0.25">
      <c r="C1828" s="245"/>
      <c r="D1828" s="245"/>
      <c r="E1828" s="246"/>
      <c r="F1828" s="247"/>
    </row>
    <row r="1829" spans="3:6" customFormat="1" ht="15" x14ac:dyDescent="0.25">
      <c r="C1829" s="245"/>
      <c r="D1829" s="245"/>
      <c r="E1829" s="246"/>
      <c r="F1829" s="247"/>
    </row>
    <row r="1830" spans="3:6" customFormat="1" ht="15" x14ac:dyDescent="0.25">
      <c r="C1830" s="245"/>
      <c r="D1830" s="245"/>
      <c r="E1830" s="246"/>
      <c r="F1830" s="247"/>
    </row>
    <row r="1831" spans="3:6" customFormat="1" ht="15" x14ac:dyDescent="0.25">
      <c r="C1831" s="245"/>
      <c r="D1831" s="245"/>
      <c r="E1831" s="246"/>
      <c r="F1831" s="247"/>
    </row>
    <row r="1832" spans="3:6" customFormat="1" ht="15" x14ac:dyDescent="0.25">
      <c r="C1832" s="245"/>
      <c r="D1832" s="245"/>
      <c r="E1832" s="246"/>
      <c r="F1832" s="247"/>
    </row>
    <row r="1833" spans="3:6" customFormat="1" ht="15" x14ac:dyDescent="0.25">
      <c r="C1833" s="245"/>
      <c r="D1833" s="245"/>
      <c r="E1833" s="246"/>
      <c r="F1833" s="247"/>
    </row>
    <row r="1834" spans="3:6" customFormat="1" ht="15" x14ac:dyDescent="0.25">
      <c r="C1834" s="245"/>
      <c r="D1834" s="245"/>
      <c r="E1834" s="246"/>
      <c r="F1834" s="247"/>
    </row>
    <row r="1835" spans="3:6" customFormat="1" ht="15" x14ac:dyDescent="0.25">
      <c r="C1835" s="245"/>
      <c r="D1835" s="245"/>
      <c r="E1835" s="246"/>
      <c r="F1835" s="247"/>
    </row>
    <row r="1836" spans="3:6" customFormat="1" ht="15" x14ac:dyDescent="0.25">
      <c r="C1836" s="245"/>
      <c r="D1836" s="245"/>
      <c r="E1836" s="246"/>
      <c r="F1836" s="247"/>
    </row>
    <row r="1837" spans="3:6" customFormat="1" ht="15" x14ac:dyDescent="0.25">
      <c r="C1837" s="245"/>
      <c r="D1837" s="245"/>
      <c r="E1837" s="246"/>
      <c r="F1837" s="247"/>
    </row>
    <row r="1838" spans="3:6" customFormat="1" ht="15" x14ac:dyDescent="0.25">
      <c r="C1838" s="245"/>
      <c r="D1838" s="245"/>
      <c r="E1838" s="246"/>
      <c r="F1838" s="247"/>
    </row>
    <row r="1839" spans="3:6" customFormat="1" ht="15" x14ac:dyDescent="0.25">
      <c r="C1839" s="245"/>
      <c r="D1839" s="245"/>
      <c r="E1839" s="246"/>
      <c r="F1839" s="247"/>
    </row>
    <row r="1840" spans="3:6" customFormat="1" ht="15" x14ac:dyDescent="0.25">
      <c r="C1840" s="245"/>
      <c r="D1840" s="245"/>
      <c r="E1840" s="246"/>
      <c r="F1840" s="247"/>
    </row>
    <row r="1841" spans="3:6" customFormat="1" ht="15" x14ac:dyDescent="0.25">
      <c r="C1841" s="245"/>
      <c r="D1841" s="245"/>
      <c r="E1841" s="246"/>
      <c r="F1841" s="247"/>
    </row>
    <row r="1842" spans="3:6" customFormat="1" ht="15" x14ac:dyDescent="0.25">
      <c r="C1842" s="245"/>
      <c r="D1842" s="245"/>
      <c r="E1842" s="246"/>
      <c r="F1842" s="247"/>
    </row>
    <row r="1843" spans="3:6" customFormat="1" ht="15" x14ac:dyDescent="0.25">
      <c r="C1843" s="245"/>
      <c r="D1843" s="245"/>
      <c r="E1843" s="246"/>
      <c r="F1843" s="247"/>
    </row>
    <row r="1844" spans="3:6" customFormat="1" ht="15" x14ac:dyDescent="0.25">
      <c r="C1844" s="245"/>
      <c r="D1844" s="245"/>
      <c r="E1844" s="246"/>
      <c r="F1844" s="247"/>
    </row>
    <row r="1845" spans="3:6" customFormat="1" ht="15" x14ac:dyDescent="0.25">
      <c r="C1845" s="245"/>
      <c r="D1845" s="245"/>
      <c r="E1845" s="246"/>
      <c r="F1845" s="247"/>
    </row>
    <row r="1846" spans="3:6" customFormat="1" ht="15" x14ac:dyDescent="0.25">
      <c r="C1846" s="245"/>
      <c r="D1846" s="245"/>
      <c r="E1846" s="246"/>
      <c r="F1846" s="247"/>
    </row>
    <row r="1847" spans="3:6" customFormat="1" ht="15" x14ac:dyDescent="0.25">
      <c r="C1847" s="245"/>
      <c r="D1847" s="245"/>
      <c r="E1847" s="246"/>
      <c r="F1847" s="247"/>
    </row>
    <row r="1848" spans="3:6" customFormat="1" ht="15" x14ac:dyDescent="0.25">
      <c r="C1848" s="245"/>
      <c r="D1848" s="245"/>
      <c r="E1848" s="246"/>
      <c r="F1848" s="247"/>
    </row>
    <row r="1849" spans="3:6" customFormat="1" ht="15" x14ac:dyDescent="0.25">
      <c r="C1849" s="245"/>
      <c r="D1849" s="245"/>
      <c r="E1849" s="246"/>
      <c r="F1849" s="247"/>
    </row>
    <row r="1850" spans="3:6" customFormat="1" ht="15" x14ac:dyDescent="0.25">
      <c r="C1850" s="245"/>
      <c r="D1850" s="245"/>
      <c r="E1850" s="246"/>
      <c r="F1850" s="247"/>
    </row>
    <row r="1851" spans="3:6" customFormat="1" ht="15" x14ac:dyDescent="0.25">
      <c r="C1851" s="245"/>
      <c r="D1851" s="245"/>
      <c r="E1851" s="246"/>
      <c r="F1851" s="247"/>
    </row>
    <row r="1852" spans="3:6" customFormat="1" ht="15" x14ac:dyDescent="0.25">
      <c r="C1852" s="245"/>
      <c r="D1852" s="245"/>
      <c r="E1852" s="246"/>
      <c r="F1852" s="247"/>
    </row>
    <row r="1853" spans="3:6" customFormat="1" ht="15" x14ac:dyDescent="0.25">
      <c r="C1853" s="245"/>
      <c r="D1853" s="245"/>
      <c r="E1853" s="246"/>
      <c r="F1853" s="247"/>
    </row>
    <row r="1854" spans="3:6" customFormat="1" ht="15" x14ac:dyDescent="0.25">
      <c r="C1854" s="245"/>
      <c r="D1854" s="245"/>
      <c r="E1854" s="246"/>
      <c r="F1854" s="247"/>
    </row>
    <row r="1855" spans="3:6" customFormat="1" ht="15" x14ac:dyDescent="0.25">
      <c r="C1855" s="245"/>
      <c r="D1855" s="245"/>
      <c r="E1855" s="246"/>
      <c r="F1855" s="247"/>
    </row>
    <row r="1856" spans="3:6" customFormat="1" ht="15" x14ac:dyDescent="0.25">
      <c r="C1856" s="245"/>
      <c r="D1856" s="245"/>
      <c r="E1856" s="246"/>
      <c r="F1856" s="247"/>
    </row>
    <row r="1857" spans="3:6" customFormat="1" ht="15" x14ac:dyDescent="0.25">
      <c r="C1857" s="245"/>
      <c r="D1857" s="245"/>
      <c r="E1857" s="246"/>
      <c r="F1857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55118110236220474" bottom="0.15748031496062992" header="0.31496062992125984" footer="0.31496062992125984"/>
  <pageSetup paperSize="9" scale="80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7"/>
  <sheetViews>
    <sheetView workbookViewId="0">
      <selection sqref="A1:XFD1048576"/>
    </sheetView>
  </sheetViews>
  <sheetFormatPr defaultRowHeight="12" x14ac:dyDescent="0.2"/>
  <cols>
    <col min="1" max="1" width="21" style="19" customWidth="1"/>
    <col min="2" max="2" width="73.85546875" style="1" customWidth="1"/>
    <col min="3" max="3" width="14.42578125" style="242" customWidth="1"/>
    <col min="4" max="4" width="14.28515625" style="242" customWidth="1"/>
    <col min="5" max="5" width="13.5703125" style="81" customWidth="1"/>
    <col min="6" max="6" width="13.28515625" style="248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310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66" t="s">
        <v>3</v>
      </c>
      <c r="B5" s="369" t="s">
        <v>4</v>
      </c>
      <c r="C5" s="372" t="s">
        <v>306</v>
      </c>
      <c r="D5" s="372" t="s">
        <v>307</v>
      </c>
      <c r="E5" s="372" t="s">
        <v>311</v>
      </c>
      <c r="F5" s="375" t="s">
        <v>312</v>
      </c>
      <c r="G5" s="360" t="s">
        <v>6</v>
      </c>
      <c r="H5" s="361"/>
    </row>
    <row r="6" spans="1:8" s="10" customFormat="1" x14ac:dyDescent="0.2">
      <c r="A6" s="367"/>
      <c r="B6" s="370"/>
      <c r="C6" s="373"/>
      <c r="D6" s="373"/>
      <c r="E6" s="373"/>
      <c r="F6" s="376"/>
      <c r="G6" s="362" t="s">
        <v>7</v>
      </c>
      <c r="H6" s="364" t="s">
        <v>8</v>
      </c>
    </row>
    <row r="7" spans="1:8" ht="12.75" thickBot="1" x14ac:dyDescent="0.25">
      <c r="A7" s="368"/>
      <c r="B7" s="371"/>
      <c r="C7" s="374"/>
      <c r="D7" s="374"/>
      <c r="E7" s="374"/>
      <c r="F7" s="377"/>
      <c r="G7" s="363"/>
      <c r="H7" s="365"/>
    </row>
    <row r="8" spans="1:8" s="14" customFormat="1" x14ac:dyDescent="0.2">
      <c r="A8" s="276" t="s">
        <v>221</v>
      </c>
      <c r="B8" s="274" t="s">
        <v>9</v>
      </c>
      <c r="C8" s="251">
        <f>C9+C14+C20+C29+C32+C37+C50+C55+C59+C64+C97</f>
        <v>142311.74122</v>
      </c>
      <c r="D8" s="251">
        <f>D9+D14+D20+D29+D32+D37+D50+D55+D59+D64+D97</f>
        <v>142411.74122</v>
      </c>
      <c r="E8" s="251">
        <f>E9+E20+E32+E50+E64+E97+E37+E29+E14+E59+E55</f>
        <v>28913.856459999995</v>
      </c>
      <c r="F8" s="251">
        <f>F9+F20+F32+F50+F64+F97+F37+F29+F14+F59+F55</f>
        <v>29510.942529999997</v>
      </c>
      <c r="G8" s="275">
        <f t="shared" ref="G8:G40" si="0">E8/D8*100</f>
        <v>20.30300044947375</v>
      </c>
      <c r="H8" s="256">
        <f t="shared" ref="H8:H40" si="1">E8-D8</f>
        <v>-113497.88476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68657.263330000002</v>
      </c>
      <c r="D9" s="17">
        <f>D10</f>
        <v>68657.263330000002</v>
      </c>
      <c r="E9" s="17">
        <f>E10</f>
        <v>17381.479329999998</v>
      </c>
      <c r="F9" s="18">
        <f>F10</f>
        <v>16906.031209999997</v>
      </c>
      <c r="G9" s="38">
        <f t="shared" si="0"/>
        <v>25.316300835435584</v>
      </c>
      <c r="H9" s="97">
        <f t="shared" si="1"/>
        <v>-51275.784</v>
      </c>
    </row>
    <row r="10" spans="1:8" x14ac:dyDescent="0.2">
      <c r="A10" s="278" t="s">
        <v>223</v>
      </c>
      <c r="B10" s="19" t="s">
        <v>11</v>
      </c>
      <c r="C10" s="20">
        <f>C11+C12+C13</f>
        <v>68657.263330000002</v>
      </c>
      <c r="D10" s="20">
        <f>D11+D12+D13</f>
        <v>68657.263330000002</v>
      </c>
      <c r="E10" s="20">
        <f>E11+E12+E13</f>
        <v>17381.479329999998</v>
      </c>
      <c r="F10" s="20">
        <f>F11+F12+F13</f>
        <v>16906.031209999997</v>
      </c>
      <c r="G10" s="21">
        <f t="shared" si="0"/>
        <v>25.316300835435584</v>
      </c>
      <c r="H10" s="22">
        <f t="shared" si="1"/>
        <v>-51275.784</v>
      </c>
    </row>
    <row r="11" spans="1:8" ht="24" x14ac:dyDescent="0.2">
      <c r="A11" s="279" t="s">
        <v>224</v>
      </c>
      <c r="B11" s="333" t="s">
        <v>12</v>
      </c>
      <c r="C11" s="42">
        <v>67824.563330000004</v>
      </c>
      <c r="D11" s="42">
        <v>67824.563330000004</v>
      </c>
      <c r="E11" s="42">
        <v>17209.367259999999</v>
      </c>
      <c r="F11" s="43">
        <v>16777.483349999999</v>
      </c>
      <c r="G11" s="62">
        <f t="shared" si="0"/>
        <v>25.373355042874259</v>
      </c>
      <c r="H11" s="44">
        <f t="shared" si="1"/>
        <v>-50615.196070000005</v>
      </c>
    </row>
    <row r="12" spans="1:8" ht="60" x14ac:dyDescent="0.2">
      <c r="A12" s="279" t="s">
        <v>225</v>
      </c>
      <c r="B12" s="273" t="s">
        <v>13</v>
      </c>
      <c r="C12" s="266">
        <v>283</v>
      </c>
      <c r="D12" s="266">
        <v>283</v>
      </c>
      <c r="E12" s="266">
        <v>108.63753</v>
      </c>
      <c r="F12" s="267">
        <v>88.79813</v>
      </c>
      <c r="G12" s="268">
        <f t="shared" si="0"/>
        <v>38.387819787985869</v>
      </c>
      <c r="H12" s="44">
        <f t="shared" si="1"/>
        <v>-174.36247</v>
      </c>
    </row>
    <row r="13" spans="1:8" ht="24.75" thickBot="1" x14ac:dyDescent="0.25">
      <c r="A13" s="279" t="s">
        <v>226</v>
      </c>
      <c r="B13" s="333" t="s">
        <v>14</v>
      </c>
      <c r="C13" s="269">
        <v>549.70000000000005</v>
      </c>
      <c r="D13" s="269">
        <v>549.70000000000005</v>
      </c>
      <c r="E13" s="269">
        <v>63.474539999999998</v>
      </c>
      <c r="F13" s="270">
        <v>39.74973</v>
      </c>
      <c r="G13" s="271">
        <f t="shared" si="0"/>
        <v>11.547123885755866</v>
      </c>
      <c r="H13" s="272">
        <f t="shared" si="1"/>
        <v>-486.22546000000006</v>
      </c>
    </row>
    <row r="14" spans="1:8" ht="12.75" thickBot="1" x14ac:dyDescent="0.25">
      <c r="A14" s="280" t="s">
        <v>227</v>
      </c>
      <c r="B14" s="34" t="s">
        <v>15</v>
      </c>
      <c r="C14" s="35">
        <f>C15</f>
        <v>10525.67599</v>
      </c>
      <c r="D14" s="35">
        <f>D15</f>
        <v>10525.67599</v>
      </c>
      <c r="E14" s="36">
        <f>E15</f>
        <v>2729.6253899999997</v>
      </c>
      <c r="F14" s="37">
        <f>F15</f>
        <v>2277.7866600000002</v>
      </c>
      <c r="G14" s="38">
        <f t="shared" si="0"/>
        <v>25.933017438436273</v>
      </c>
      <c r="H14" s="13">
        <f t="shared" si="1"/>
        <v>-7796.0506000000005</v>
      </c>
    </row>
    <row r="15" spans="1:8" x14ac:dyDescent="0.2">
      <c r="A15" s="281" t="s">
        <v>228</v>
      </c>
      <c r="B15" s="334" t="s">
        <v>16</v>
      </c>
      <c r="C15" s="39">
        <f>C16+C17+C18+C19</f>
        <v>10525.67599</v>
      </c>
      <c r="D15" s="39">
        <f>D16+D17+D18+D19</f>
        <v>10525.67599</v>
      </c>
      <c r="E15" s="39">
        <f>E16+E17+E18+E19</f>
        <v>2729.6253899999997</v>
      </c>
      <c r="F15" s="40">
        <f>F16+F17+F18+F19</f>
        <v>2277.7866600000002</v>
      </c>
      <c r="G15" s="41">
        <f t="shared" si="0"/>
        <v>25.933017438436273</v>
      </c>
      <c r="H15" s="22">
        <f t="shared" si="1"/>
        <v>-7796.0506000000005</v>
      </c>
    </row>
    <row r="16" spans="1:8" s="45" customFormat="1" x14ac:dyDescent="0.2">
      <c r="A16" s="282" t="s">
        <v>229</v>
      </c>
      <c r="B16" s="335" t="s">
        <v>17</v>
      </c>
      <c r="C16" s="42">
        <v>4758.9827100000002</v>
      </c>
      <c r="D16" s="42">
        <v>4758.9827100000002</v>
      </c>
      <c r="E16" s="42">
        <v>1310.91536</v>
      </c>
      <c r="F16" s="43">
        <v>1022.22991</v>
      </c>
      <c r="G16" s="25">
        <f t="shared" si="0"/>
        <v>27.546125713913337</v>
      </c>
      <c r="H16" s="44">
        <f t="shared" si="1"/>
        <v>-3448.0673500000003</v>
      </c>
    </row>
    <row r="17" spans="1:8" s="45" customFormat="1" x14ac:dyDescent="0.2">
      <c r="A17" s="282" t="s">
        <v>230</v>
      </c>
      <c r="B17" s="335" t="s">
        <v>18</v>
      </c>
      <c r="C17" s="42">
        <v>26.34639</v>
      </c>
      <c r="D17" s="42">
        <v>26.34639</v>
      </c>
      <c r="E17" s="42">
        <v>8.40001</v>
      </c>
      <c r="F17" s="43">
        <v>7.1695500000000001</v>
      </c>
      <c r="G17" s="25">
        <f t="shared" si="0"/>
        <v>31.882963851973649</v>
      </c>
      <c r="H17" s="44">
        <f t="shared" si="1"/>
        <v>-17.946379999999998</v>
      </c>
    </row>
    <row r="18" spans="1:8" s="45" customFormat="1" x14ac:dyDescent="0.2">
      <c r="A18" s="282" t="s">
        <v>231</v>
      </c>
      <c r="B18" s="335" t="s">
        <v>19</v>
      </c>
      <c r="C18" s="42">
        <v>6337.0951400000004</v>
      </c>
      <c r="D18" s="42">
        <v>6337.0951400000004</v>
      </c>
      <c r="E18" s="42">
        <v>1586.1858299999999</v>
      </c>
      <c r="F18" s="43">
        <v>1430.95029</v>
      </c>
      <c r="G18" s="46">
        <f t="shared" si="0"/>
        <v>25.030172262807465</v>
      </c>
      <c r="H18" s="44">
        <f t="shared" si="1"/>
        <v>-4750.9093100000009</v>
      </c>
    </row>
    <row r="19" spans="1:8" s="45" customFormat="1" ht="12.75" thickBot="1" x14ac:dyDescent="0.25">
      <c r="A19" s="283" t="s">
        <v>232</v>
      </c>
      <c r="B19" s="336" t="s">
        <v>20</v>
      </c>
      <c r="C19" s="47">
        <v>-596.74824999999998</v>
      </c>
      <c r="D19" s="47">
        <v>-596.74824999999998</v>
      </c>
      <c r="E19" s="47">
        <v>-175.87581</v>
      </c>
      <c r="F19" s="48">
        <v>-182.56308999999999</v>
      </c>
      <c r="G19" s="29">
        <f t="shared" si="0"/>
        <v>29.472362926912648</v>
      </c>
      <c r="H19" s="44">
        <f t="shared" si="1"/>
        <v>420.87243999999998</v>
      </c>
    </row>
    <row r="20" spans="1:8" s="53" customFormat="1" ht="12.75" thickBot="1" x14ac:dyDescent="0.25">
      <c r="A20" s="150" t="s">
        <v>233</v>
      </c>
      <c r="B20" s="50" t="s">
        <v>21</v>
      </c>
      <c r="C20" s="51">
        <f>C21+C25+C27+C28</f>
        <v>26143.42</v>
      </c>
      <c r="D20" s="51">
        <f>D21+D25+D27+D28</f>
        <v>26143.42</v>
      </c>
      <c r="E20" s="51">
        <f>E21+E25+E27+E28+E26</f>
        <v>5587.6267600000001</v>
      </c>
      <c r="F20" s="51">
        <f>F21+F25+F27+F28+F26</f>
        <v>7022.2249199999997</v>
      </c>
      <c r="G20" s="12">
        <f t="shared" si="0"/>
        <v>21.372975532657932</v>
      </c>
      <c r="H20" s="52">
        <f t="shared" si="1"/>
        <v>-20555.793239999999</v>
      </c>
    </row>
    <row r="21" spans="1:8" s="10" customFormat="1" x14ac:dyDescent="0.2">
      <c r="A21" s="284" t="s">
        <v>234</v>
      </c>
      <c r="B21" s="337" t="s">
        <v>22</v>
      </c>
      <c r="C21" s="39">
        <f>C22+C23+C24</f>
        <v>20225</v>
      </c>
      <c r="D21" s="39">
        <f>D22+D23+D24</f>
        <v>20225</v>
      </c>
      <c r="E21" s="39">
        <f>E22+E23+E24</f>
        <v>2650.6006200000002</v>
      </c>
      <c r="F21" s="39">
        <f>F22+F23+F24</f>
        <v>2475.4701700000001</v>
      </c>
      <c r="G21" s="46">
        <f t="shared" si="0"/>
        <v>13.10556548825711</v>
      </c>
      <c r="H21" s="22">
        <f t="shared" si="1"/>
        <v>-17574.399379999999</v>
      </c>
    </row>
    <row r="22" spans="1:8" s="53" customFormat="1" x14ac:dyDescent="0.2">
      <c r="A22" s="184" t="s">
        <v>235</v>
      </c>
      <c r="B22" s="56" t="s">
        <v>23</v>
      </c>
      <c r="C22" s="42">
        <v>12749</v>
      </c>
      <c r="D22" s="42">
        <v>12749</v>
      </c>
      <c r="E22" s="42">
        <v>1236.24928</v>
      </c>
      <c r="F22" s="43">
        <v>383.12493000000001</v>
      </c>
      <c r="G22" s="62">
        <f t="shared" si="0"/>
        <v>9.6968333202604136</v>
      </c>
      <c r="H22" s="44">
        <f t="shared" si="1"/>
        <v>-11512.75072</v>
      </c>
    </row>
    <row r="23" spans="1:8" s="53" customFormat="1" ht="24" x14ac:dyDescent="0.2">
      <c r="A23" s="208" t="s">
        <v>236</v>
      </c>
      <c r="B23" s="56" t="s">
        <v>24</v>
      </c>
      <c r="C23" s="42">
        <v>7476</v>
      </c>
      <c r="D23" s="42">
        <v>7476</v>
      </c>
      <c r="E23" s="42">
        <v>1414.3513399999999</v>
      </c>
      <c r="F23" s="43">
        <v>2092.3445400000001</v>
      </c>
      <c r="G23" s="62">
        <f t="shared" si="0"/>
        <v>18.91855724986624</v>
      </c>
      <c r="H23" s="44">
        <f t="shared" si="1"/>
        <v>-6061.6486599999998</v>
      </c>
    </row>
    <row r="24" spans="1:8" s="53" customFormat="1" ht="24" x14ac:dyDescent="0.2">
      <c r="A24" s="208" t="s">
        <v>237</v>
      </c>
      <c r="B24" s="98" t="s">
        <v>25</v>
      </c>
      <c r="C24" s="23"/>
      <c r="D24" s="23"/>
      <c r="E24" s="23"/>
      <c r="F24" s="24">
        <v>6.9999999999999999E-4</v>
      </c>
      <c r="G24" s="25"/>
      <c r="H24" s="26">
        <f t="shared" si="1"/>
        <v>0</v>
      </c>
    </row>
    <row r="25" spans="1:8" x14ac:dyDescent="0.2">
      <c r="A25" s="208" t="s">
        <v>238</v>
      </c>
      <c r="B25" s="338" t="s">
        <v>26</v>
      </c>
      <c r="C25" s="30"/>
      <c r="D25" s="30"/>
      <c r="E25" s="30">
        <v>-3.50576</v>
      </c>
      <c r="F25" s="59">
        <v>118.75855</v>
      </c>
      <c r="G25" s="25" t="e">
        <f t="shared" si="0"/>
        <v>#DIV/0!</v>
      </c>
      <c r="H25" s="26">
        <f t="shared" si="1"/>
        <v>-3.50576</v>
      </c>
    </row>
    <row r="26" spans="1:8" ht="24" x14ac:dyDescent="0.2">
      <c r="A26" s="171" t="s">
        <v>239</v>
      </c>
      <c r="B26" s="98" t="s">
        <v>27</v>
      </c>
      <c r="C26" s="30"/>
      <c r="D26" s="30"/>
      <c r="E26" s="30"/>
      <c r="F26" s="31">
        <v>5.042E-2</v>
      </c>
      <c r="G26" s="25"/>
      <c r="H26" s="26"/>
    </row>
    <row r="27" spans="1:8" x14ac:dyDescent="0.2">
      <c r="A27" s="154" t="s">
        <v>240</v>
      </c>
      <c r="B27" s="339" t="s">
        <v>220</v>
      </c>
      <c r="C27" s="60">
        <v>5341.42</v>
      </c>
      <c r="D27" s="60">
        <v>5341.42</v>
      </c>
      <c r="E27" s="60">
        <v>2735.6580199999999</v>
      </c>
      <c r="F27" s="61">
        <v>4189.4215000000004</v>
      </c>
      <c r="G27" s="25">
        <f t="shared" si="0"/>
        <v>51.21593171853177</v>
      </c>
      <c r="H27" s="26">
        <f t="shared" si="1"/>
        <v>-2605.7619800000002</v>
      </c>
    </row>
    <row r="28" spans="1:8" ht="12.75" thickBot="1" x14ac:dyDescent="0.25">
      <c r="A28" s="147" t="s">
        <v>241</v>
      </c>
      <c r="B28" s="340" t="s">
        <v>28</v>
      </c>
      <c r="C28" s="30">
        <v>577</v>
      </c>
      <c r="D28" s="30">
        <v>577</v>
      </c>
      <c r="E28" s="30">
        <v>204.87388000000001</v>
      </c>
      <c r="F28" s="31">
        <v>238.52428</v>
      </c>
      <c r="G28" s="63">
        <f t="shared" si="0"/>
        <v>35.506738301559793</v>
      </c>
      <c r="H28" s="26">
        <f t="shared" si="1"/>
        <v>-372.12612000000001</v>
      </c>
    </row>
    <row r="29" spans="1:8" ht="12.75" thickBot="1" x14ac:dyDescent="0.25">
      <c r="A29" s="285" t="s">
        <v>242</v>
      </c>
      <c r="B29" s="64" t="s">
        <v>29</v>
      </c>
      <c r="C29" s="249">
        <f>C30+C31</f>
        <v>10233.77684</v>
      </c>
      <c r="D29" s="249">
        <f>D30+D31</f>
        <v>10233.77684</v>
      </c>
      <c r="E29" s="65">
        <f>E30+E31</f>
        <v>855.48892000000001</v>
      </c>
      <c r="F29" s="11">
        <f>F30+F31</f>
        <v>1220.83341</v>
      </c>
      <c r="G29" s="12">
        <f t="shared" si="0"/>
        <v>8.3594642855237407</v>
      </c>
      <c r="H29" s="52">
        <f t="shared" si="1"/>
        <v>-9378.2879200000007</v>
      </c>
    </row>
    <row r="30" spans="1:8" x14ac:dyDescent="0.2">
      <c r="A30" s="286" t="s">
        <v>243</v>
      </c>
      <c r="B30" s="54" t="s">
        <v>30</v>
      </c>
      <c r="C30" s="27">
        <v>1075</v>
      </c>
      <c r="D30" s="27">
        <v>1075</v>
      </c>
      <c r="E30" s="20">
        <v>177.80985000000001</v>
      </c>
      <c r="F30" s="66">
        <v>101.19815</v>
      </c>
      <c r="G30" s="41">
        <f t="shared" si="0"/>
        <v>16.540451162790699</v>
      </c>
      <c r="H30" s="22">
        <f t="shared" si="1"/>
        <v>-897.19015000000002</v>
      </c>
    </row>
    <row r="31" spans="1:8" ht="12.75" thickBot="1" x14ac:dyDescent="0.25">
      <c r="A31" s="167" t="s">
        <v>244</v>
      </c>
      <c r="B31" s="67" t="s">
        <v>31</v>
      </c>
      <c r="C31" s="30">
        <v>9158.7768400000004</v>
      </c>
      <c r="D31" s="30">
        <v>9158.7768400000004</v>
      </c>
      <c r="E31" s="68">
        <v>677.67907000000002</v>
      </c>
      <c r="F31" s="59">
        <v>1119.63526</v>
      </c>
      <c r="G31" s="69">
        <f t="shared" si="0"/>
        <v>7.3992311619637627</v>
      </c>
      <c r="H31" s="33">
        <f t="shared" si="1"/>
        <v>-8481.0977700000003</v>
      </c>
    </row>
    <row r="32" spans="1:8" ht="12.75" thickBot="1" x14ac:dyDescent="0.25">
      <c r="A32" s="293" t="s">
        <v>245</v>
      </c>
      <c r="B32" s="70" t="s">
        <v>32</v>
      </c>
      <c r="C32" s="11">
        <f>C33+C35+C36</f>
        <v>1727.6237799999999</v>
      </c>
      <c r="D32" s="11">
        <f>D33+D35+D36</f>
        <v>1727.6237799999999</v>
      </c>
      <c r="E32" s="11">
        <f t="shared" ref="E32:F32" si="2">E33+E35+E36</f>
        <v>369.38223000000005</v>
      </c>
      <c r="F32" s="11">
        <f t="shared" si="2"/>
        <v>305.39796000000001</v>
      </c>
      <c r="G32" s="71">
        <f t="shared" si="0"/>
        <v>21.38094151494025</v>
      </c>
      <c r="H32" s="52">
        <f t="shared" si="1"/>
        <v>-1358.2415499999997</v>
      </c>
    </row>
    <row r="33" spans="1:9" x14ac:dyDescent="0.2">
      <c r="A33" s="286" t="s">
        <v>246</v>
      </c>
      <c r="B33" s="19" t="s">
        <v>33</v>
      </c>
      <c r="C33" s="27">
        <f>C34</f>
        <v>1639</v>
      </c>
      <c r="D33" s="27">
        <f>D34</f>
        <v>1639</v>
      </c>
      <c r="E33" s="27">
        <f>E34</f>
        <v>362.16223000000002</v>
      </c>
      <c r="F33" s="28">
        <f>F34</f>
        <v>300.95796000000001</v>
      </c>
      <c r="G33" s="46">
        <f t="shared" si="0"/>
        <v>22.096536302623552</v>
      </c>
      <c r="H33" s="22">
        <f t="shared" si="1"/>
        <v>-1276.8377700000001</v>
      </c>
    </row>
    <row r="34" spans="1:9" s="45" customFormat="1" x14ac:dyDescent="0.2">
      <c r="A34" s="294" t="s">
        <v>247</v>
      </c>
      <c r="B34" s="287" t="s">
        <v>34</v>
      </c>
      <c r="C34" s="269">
        <v>1639</v>
      </c>
      <c r="D34" s="269">
        <v>1639</v>
      </c>
      <c r="E34" s="47">
        <v>362.16223000000002</v>
      </c>
      <c r="F34" s="48">
        <v>300.95796000000001</v>
      </c>
      <c r="G34" s="288">
        <f t="shared" si="0"/>
        <v>22.096536302623552</v>
      </c>
      <c r="H34" s="44">
        <f t="shared" si="1"/>
        <v>-1276.8377700000001</v>
      </c>
    </row>
    <row r="35" spans="1:9" x14ac:dyDescent="0.2">
      <c r="A35" s="167" t="s">
        <v>248</v>
      </c>
      <c r="B35" s="67" t="s">
        <v>35</v>
      </c>
      <c r="C35" s="30">
        <v>82.623779999999996</v>
      </c>
      <c r="D35" s="30">
        <v>82.623779999999996</v>
      </c>
      <c r="E35" s="60">
        <v>7.22</v>
      </c>
      <c r="F35" s="61">
        <v>4.4400000000000004</v>
      </c>
      <c r="G35" s="46">
        <f t="shared" si="0"/>
        <v>8.73840436736252</v>
      </c>
      <c r="H35" s="26">
        <f t="shared" si="1"/>
        <v>-75.403779999999998</v>
      </c>
    </row>
    <row r="36" spans="1:9" ht="24.75" thickBot="1" x14ac:dyDescent="0.25">
      <c r="A36" s="137" t="s">
        <v>249</v>
      </c>
      <c r="B36" s="352" t="s">
        <v>250</v>
      </c>
      <c r="C36" s="30">
        <v>6</v>
      </c>
      <c r="D36" s="30">
        <v>6</v>
      </c>
      <c r="E36" s="30"/>
      <c r="F36" s="31"/>
      <c r="G36" s="29">
        <f t="shared" si="0"/>
        <v>0</v>
      </c>
      <c r="H36" s="74">
        <f t="shared" si="1"/>
        <v>-6</v>
      </c>
    </row>
    <row r="37" spans="1:9" ht="24.75" thickBot="1" x14ac:dyDescent="0.25">
      <c r="A37" s="285" t="s">
        <v>251</v>
      </c>
      <c r="B37" s="75" t="s">
        <v>36</v>
      </c>
      <c r="C37" s="76">
        <f>C38+C46+C47+C45</f>
        <v>24007.510280000002</v>
      </c>
      <c r="D37" s="76">
        <f>D38+D46+D47+D45</f>
        <v>24041.510280000002</v>
      </c>
      <c r="E37" s="77">
        <f>E38+E46+E47</f>
        <v>1483.6791799999999</v>
      </c>
      <c r="F37" s="76">
        <f>F38+F46+F47+F45</f>
        <v>1309.3156999999999</v>
      </c>
      <c r="G37" s="12">
        <f t="shared" si="0"/>
        <v>6.1713226944576114</v>
      </c>
      <c r="H37" s="13">
        <f t="shared" si="1"/>
        <v>-22557.831100000003</v>
      </c>
    </row>
    <row r="38" spans="1:9" s="81" customFormat="1" ht="48" x14ac:dyDescent="0.2">
      <c r="A38" s="295" t="s">
        <v>252</v>
      </c>
      <c r="B38" s="78" t="s">
        <v>37</v>
      </c>
      <c r="C38" s="79">
        <f>C39+C41+C43</f>
        <v>22860.576280000001</v>
      </c>
      <c r="D38" s="79">
        <f>D39+D41+D43</f>
        <v>22894.576280000001</v>
      </c>
      <c r="E38" s="79">
        <f>E39+E41+E43+E45</f>
        <v>1189.8209099999999</v>
      </c>
      <c r="F38" s="39">
        <f>F39+F41+F43</f>
        <v>1078.10419</v>
      </c>
      <c r="G38" s="21">
        <f t="shared" si="0"/>
        <v>5.1969553637880201</v>
      </c>
      <c r="H38" s="80">
        <f t="shared" si="1"/>
        <v>-21704.755370000003</v>
      </c>
    </row>
    <row r="39" spans="1:9" s="81" customFormat="1" ht="24" x14ac:dyDescent="0.2">
      <c r="A39" s="135" t="s">
        <v>253</v>
      </c>
      <c r="B39" s="82" t="s">
        <v>38</v>
      </c>
      <c r="C39" s="24">
        <f>C40</f>
        <v>10328.700000000001</v>
      </c>
      <c r="D39" s="24">
        <f>D40</f>
        <v>10262.700000000001</v>
      </c>
      <c r="E39" s="23">
        <f>E40</f>
        <v>675.27731000000006</v>
      </c>
      <c r="F39" s="23">
        <f>F40</f>
        <v>565.94102999999996</v>
      </c>
      <c r="G39" s="25">
        <f t="shared" si="0"/>
        <v>6.5799186373956164</v>
      </c>
      <c r="H39" s="26">
        <f t="shared" si="1"/>
        <v>-9587.4226900000012</v>
      </c>
    </row>
    <row r="40" spans="1:9" s="81" customFormat="1" ht="24" x14ac:dyDescent="0.2">
      <c r="A40" s="296" t="s">
        <v>254</v>
      </c>
      <c r="B40" s="83" t="s">
        <v>38</v>
      </c>
      <c r="C40" s="302">
        <v>10328.700000000001</v>
      </c>
      <c r="D40" s="302">
        <v>10262.700000000001</v>
      </c>
      <c r="E40" s="47">
        <v>675.27731000000006</v>
      </c>
      <c r="F40" s="47">
        <v>565.94102999999996</v>
      </c>
      <c r="G40" s="303">
        <f t="shared" si="0"/>
        <v>6.5799186373956164</v>
      </c>
      <c r="H40" s="304">
        <f t="shared" si="1"/>
        <v>-9587.4226900000012</v>
      </c>
    </row>
    <row r="41" spans="1:9" s="81" customFormat="1" ht="24" x14ac:dyDescent="0.2">
      <c r="A41" s="297" t="s">
        <v>255</v>
      </c>
      <c r="B41" s="342" t="s">
        <v>39</v>
      </c>
      <c r="C41" s="24">
        <f>C42</f>
        <v>12143.262280000001</v>
      </c>
      <c r="D41" s="24">
        <f>D42</f>
        <v>12243.262280000001</v>
      </c>
      <c r="E41" s="23">
        <f>E42</f>
        <v>430.62624</v>
      </c>
      <c r="F41" s="68">
        <f>F42</f>
        <v>409.38578999999999</v>
      </c>
      <c r="G41" s="85">
        <f>G42</f>
        <v>3.5172507960027133</v>
      </c>
      <c r="H41" s="23">
        <f>E41-D41</f>
        <v>-11812.636040000001</v>
      </c>
    </row>
    <row r="42" spans="1:9" s="81" customFormat="1" ht="24" x14ac:dyDescent="0.2">
      <c r="A42" s="298" t="s">
        <v>256</v>
      </c>
      <c r="B42" s="343" t="s">
        <v>39</v>
      </c>
      <c r="C42" s="43">
        <v>12143.262280000001</v>
      </c>
      <c r="D42" s="43">
        <v>12243.262280000001</v>
      </c>
      <c r="E42" s="42">
        <v>430.62624</v>
      </c>
      <c r="F42" s="42">
        <v>409.38578999999999</v>
      </c>
      <c r="G42" s="305">
        <f>E42/D42*100</f>
        <v>3.5172507960027133</v>
      </c>
      <c r="H42" s="42">
        <f>E42-D42</f>
        <v>-11812.636040000001</v>
      </c>
    </row>
    <row r="43" spans="1:9" s="81" customFormat="1" ht="48" x14ac:dyDescent="0.2">
      <c r="A43" s="296" t="s">
        <v>257</v>
      </c>
      <c r="B43" s="342" t="s">
        <v>40</v>
      </c>
      <c r="C43" s="24">
        <f>C44</f>
        <v>388.61399999999998</v>
      </c>
      <c r="D43" s="24">
        <f>D44</f>
        <v>388.61399999999998</v>
      </c>
      <c r="E43" s="23">
        <f>E44</f>
        <v>62.011360000000003</v>
      </c>
      <c r="F43" s="23">
        <f>F44</f>
        <v>102.77737</v>
      </c>
      <c r="G43" s="85">
        <f>G44</f>
        <v>15.957057645890268</v>
      </c>
      <c r="H43" s="68">
        <f>E43-D43</f>
        <v>-326.60263999999995</v>
      </c>
      <c r="I43" s="86"/>
    </row>
    <row r="44" spans="1:9" s="87" customFormat="1" ht="36" x14ac:dyDescent="0.2">
      <c r="A44" s="296" t="s">
        <v>258</v>
      </c>
      <c r="B44" s="343" t="s">
        <v>41</v>
      </c>
      <c r="C44" s="48">
        <v>388.61399999999998</v>
      </c>
      <c r="D44" s="48">
        <v>388.61399999999998</v>
      </c>
      <c r="E44" s="42">
        <v>62.011360000000003</v>
      </c>
      <c r="F44" s="47">
        <v>102.77737</v>
      </c>
      <c r="G44" s="305">
        <f>E44/D44*100</f>
        <v>15.957057645890268</v>
      </c>
      <c r="H44" s="42">
        <f>H43</f>
        <v>-326.60263999999995</v>
      </c>
    </row>
    <row r="45" spans="1:9" s="45" customFormat="1" ht="24" x14ac:dyDescent="0.2">
      <c r="A45" s="168" t="s">
        <v>259</v>
      </c>
      <c r="B45" s="341" t="s">
        <v>42</v>
      </c>
      <c r="C45" s="68">
        <v>182.934</v>
      </c>
      <c r="D45" s="68">
        <v>182.934</v>
      </c>
      <c r="E45" s="68">
        <v>21.905999999999999</v>
      </c>
      <c r="F45" s="68">
        <v>21.905999999999999</v>
      </c>
      <c r="G45" s="63">
        <f t="shared" ref="G45:G64" si="3">E45/D45*100</f>
        <v>11.974810587424972</v>
      </c>
      <c r="H45" s="88">
        <f t="shared" ref="H45:H125" si="4">E45-D45</f>
        <v>-161.02799999999999</v>
      </c>
    </row>
    <row r="46" spans="1:9" s="45" customFormat="1" ht="24.75" thickBot="1" x14ac:dyDescent="0.25">
      <c r="A46" s="299" t="s">
        <v>260</v>
      </c>
      <c r="B46" s="341" t="s">
        <v>43</v>
      </c>
      <c r="C46" s="89">
        <v>587.78</v>
      </c>
      <c r="D46" s="89">
        <v>587.78</v>
      </c>
      <c r="E46" s="89">
        <v>152.31315000000001</v>
      </c>
      <c r="F46" s="89">
        <v>90.236260000000001</v>
      </c>
      <c r="G46" s="63">
        <f t="shared" si="3"/>
        <v>25.913292388308552</v>
      </c>
      <c r="H46" s="88">
        <f t="shared" si="4"/>
        <v>-435.46684999999997</v>
      </c>
    </row>
    <row r="47" spans="1:9" s="53" customFormat="1" ht="12.75" thickBot="1" x14ac:dyDescent="0.25">
      <c r="A47" s="292" t="s">
        <v>261</v>
      </c>
      <c r="B47" s="64" t="s">
        <v>44</v>
      </c>
      <c r="C47" s="11">
        <f>C48+C49</f>
        <v>376.22</v>
      </c>
      <c r="D47" s="11">
        <f>D48+D49</f>
        <v>376.22</v>
      </c>
      <c r="E47" s="11">
        <f t="shared" ref="E47:F47" si="5">E48+E49</f>
        <v>141.54512</v>
      </c>
      <c r="F47" s="11">
        <f t="shared" si="5"/>
        <v>119.06925</v>
      </c>
      <c r="G47" s="12">
        <f t="shared" si="3"/>
        <v>37.622965286268666</v>
      </c>
      <c r="H47" s="13">
        <f t="shared" si="4"/>
        <v>-234.67488000000003</v>
      </c>
    </row>
    <row r="48" spans="1:9" s="45" customFormat="1" x14ac:dyDescent="0.2">
      <c r="A48" s="300" t="s">
        <v>262</v>
      </c>
      <c r="B48" s="91" t="s">
        <v>45</v>
      </c>
      <c r="C48" s="20">
        <v>365.22</v>
      </c>
      <c r="D48" s="20">
        <v>365.22</v>
      </c>
      <c r="E48" s="92">
        <v>141.54512</v>
      </c>
      <c r="F48" s="93">
        <v>119.06925</v>
      </c>
      <c r="G48" s="29">
        <f t="shared" si="3"/>
        <v>38.756125075297078</v>
      </c>
      <c r="H48" s="74">
        <f t="shared" si="4"/>
        <v>-223.67488000000003</v>
      </c>
    </row>
    <row r="49" spans="1:9" s="45" customFormat="1" ht="48.75" thickBot="1" x14ac:dyDescent="0.25">
      <c r="A49" s="301" t="s">
        <v>263</v>
      </c>
      <c r="B49" s="94" t="s">
        <v>46</v>
      </c>
      <c r="C49" s="89">
        <v>11</v>
      </c>
      <c r="D49" s="89">
        <v>11</v>
      </c>
      <c r="E49" s="90">
        <v>0</v>
      </c>
      <c r="F49" s="95"/>
      <c r="G49" s="32">
        <f t="shared" si="3"/>
        <v>0</v>
      </c>
      <c r="H49" s="96">
        <f t="shared" si="4"/>
        <v>-11</v>
      </c>
    </row>
    <row r="50" spans="1:9" s="45" customFormat="1" ht="12.75" thickBot="1" x14ac:dyDescent="0.25">
      <c r="A50" s="15" t="s">
        <v>264</v>
      </c>
      <c r="B50" s="64" t="s">
        <v>47</v>
      </c>
      <c r="C50" s="250">
        <f>C51</f>
        <v>76.8</v>
      </c>
      <c r="D50" s="250">
        <f>D51</f>
        <v>76.8</v>
      </c>
      <c r="E50" s="76">
        <f>+E51</f>
        <v>15.98218</v>
      </c>
      <c r="F50" s="76">
        <f>+F51</f>
        <v>8.3858800000000002</v>
      </c>
      <c r="G50" s="38">
        <f t="shared" si="3"/>
        <v>20.810130208333334</v>
      </c>
      <c r="H50" s="97">
        <f t="shared" si="4"/>
        <v>-60.817819999999998</v>
      </c>
    </row>
    <row r="51" spans="1:9" s="45" customFormat="1" x14ac:dyDescent="0.2">
      <c r="A51" s="217" t="s">
        <v>265</v>
      </c>
      <c r="B51" s="306" t="s">
        <v>48</v>
      </c>
      <c r="C51" s="27">
        <f>C52+C53+C54</f>
        <v>76.8</v>
      </c>
      <c r="D51" s="27">
        <f>D52+D53+D54</f>
        <v>76.8</v>
      </c>
      <c r="E51" s="27">
        <f t="shared" ref="E51:F51" si="6">E52+E53+E54</f>
        <v>15.98218</v>
      </c>
      <c r="F51" s="27">
        <f t="shared" si="6"/>
        <v>8.3858800000000002</v>
      </c>
      <c r="G51" s="41">
        <f t="shared" si="3"/>
        <v>20.810130208333334</v>
      </c>
      <c r="H51" s="22">
        <f t="shared" si="4"/>
        <v>-60.817819999999998</v>
      </c>
    </row>
    <row r="52" spans="1:9" s="45" customFormat="1" x14ac:dyDescent="0.2">
      <c r="A52" s="307" t="s">
        <v>266</v>
      </c>
      <c r="B52" s="308" t="s">
        <v>49</v>
      </c>
      <c r="C52" s="42">
        <v>75.599999999999994</v>
      </c>
      <c r="D52" s="42">
        <v>75.599999999999994</v>
      </c>
      <c r="E52" s="42">
        <v>11.95204</v>
      </c>
      <c r="F52" s="43">
        <v>7.0049599999999996</v>
      </c>
      <c r="G52" s="62">
        <f t="shared" si="3"/>
        <v>15.80957671957672</v>
      </c>
      <c r="H52" s="344">
        <f t="shared" si="4"/>
        <v>-63.647959999999998</v>
      </c>
    </row>
    <row r="53" spans="1:9" s="45" customFormat="1" x14ac:dyDescent="0.2">
      <c r="A53" s="307" t="s">
        <v>272</v>
      </c>
      <c r="B53" s="309" t="s">
        <v>50</v>
      </c>
      <c r="C53" s="42">
        <v>1.2</v>
      </c>
      <c r="D53" s="42">
        <v>1.2</v>
      </c>
      <c r="E53" s="42">
        <v>3.7978100000000001</v>
      </c>
      <c r="F53" s="43">
        <v>1.3809199999999999</v>
      </c>
      <c r="G53" s="62">
        <f t="shared" si="3"/>
        <v>316.48416666666668</v>
      </c>
      <c r="H53" s="44">
        <f t="shared" si="4"/>
        <v>2.59781</v>
      </c>
    </row>
    <row r="54" spans="1:9" s="45" customFormat="1" ht="24.75" thickBot="1" x14ac:dyDescent="0.25">
      <c r="A54" s="310" t="s">
        <v>267</v>
      </c>
      <c r="B54" s="142" t="s">
        <v>51</v>
      </c>
      <c r="C54" s="42"/>
      <c r="D54" s="42"/>
      <c r="E54" s="42">
        <v>0.23233000000000001</v>
      </c>
      <c r="F54" s="43"/>
      <c r="G54" s="271"/>
      <c r="H54" s="345">
        <f t="shared" si="4"/>
        <v>0.23233000000000001</v>
      </c>
    </row>
    <row r="55" spans="1:9" s="87" customFormat="1" ht="12.75" thickBot="1" x14ac:dyDescent="0.25">
      <c r="A55" s="311" t="s">
        <v>268</v>
      </c>
      <c r="B55" s="100" t="s">
        <v>52</v>
      </c>
      <c r="C55" s="101">
        <f>C56</f>
        <v>0</v>
      </c>
      <c r="D55" s="101">
        <f>D56</f>
        <v>24</v>
      </c>
      <c r="E55" s="36">
        <f>E56</f>
        <v>24.394870000000001</v>
      </c>
      <c r="F55" s="36">
        <f>F56</f>
        <v>69.507159999999999</v>
      </c>
      <c r="G55" s="38">
        <f>E55/D55*100</f>
        <v>101.64529166666667</v>
      </c>
      <c r="H55" s="97">
        <f t="shared" si="4"/>
        <v>0.39487000000000094</v>
      </c>
    </row>
    <row r="56" spans="1:9" s="87" customFormat="1" x14ac:dyDescent="0.2">
      <c r="A56" s="312" t="s">
        <v>269</v>
      </c>
      <c r="B56" s="102" t="s">
        <v>53</v>
      </c>
      <c r="C56" s="79">
        <f>C57+C58</f>
        <v>0</v>
      </c>
      <c r="D56" s="79">
        <f>D57+D58</f>
        <v>24</v>
      </c>
      <c r="E56" s="39">
        <f>E58+E57</f>
        <v>24.394870000000001</v>
      </c>
      <c r="F56" s="39">
        <f>F58+F57</f>
        <v>69.507159999999999</v>
      </c>
      <c r="G56" s="103"/>
      <c r="H56" s="39"/>
    </row>
    <row r="57" spans="1:9" s="87" customFormat="1" x14ac:dyDescent="0.2">
      <c r="A57" s="140" t="s">
        <v>270</v>
      </c>
      <c r="B57" s="73" t="s">
        <v>54</v>
      </c>
      <c r="C57" s="66"/>
      <c r="D57" s="66">
        <v>24</v>
      </c>
      <c r="E57" s="20">
        <v>24.394870000000001</v>
      </c>
      <c r="F57" s="66"/>
      <c r="G57" s="25">
        <f t="shared" si="3"/>
        <v>101.64529166666667</v>
      </c>
      <c r="H57" s="26">
        <f t="shared" si="4"/>
        <v>0.39487000000000094</v>
      </c>
    </row>
    <row r="58" spans="1:9" s="87" customFormat="1" ht="12.75" thickBot="1" x14ac:dyDescent="0.25">
      <c r="A58" s="313" t="s">
        <v>271</v>
      </c>
      <c r="B58" s="104" t="s">
        <v>55</v>
      </c>
      <c r="C58" s="105"/>
      <c r="D58" s="105"/>
      <c r="E58" s="89"/>
      <c r="F58" s="105">
        <v>69.507159999999999</v>
      </c>
      <c r="G58" s="25" t="e">
        <f t="shared" si="3"/>
        <v>#DIV/0!</v>
      </c>
      <c r="H58" s="26">
        <f t="shared" si="4"/>
        <v>0</v>
      </c>
    </row>
    <row r="59" spans="1:9" s="45" customFormat="1" ht="12.75" thickBot="1" x14ac:dyDescent="0.25">
      <c r="A59" s="293" t="s">
        <v>273</v>
      </c>
      <c r="B59" s="106" t="s">
        <v>56</v>
      </c>
      <c r="C59" s="35">
        <f>C60+C61+C63</f>
        <v>125</v>
      </c>
      <c r="D59" s="35">
        <f>D60+D61+D63</f>
        <v>141</v>
      </c>
      <c r="E59" s="35">
        <f t="shared" ref="E59:F59" si="7">E60+E61+E63</f>
        <v>236.67</v>
      </c>
      <c r="F59" s="35">
        <f t="shared" si="7"/>
        <v>0</v>
      </c>
      <c r="G59" s="12">
        <f t="shared" si="3"/>
        <v>167.85106382978722</v>
      </c>
      <c r="H59" s="13">
        <f t="shared" si="4"/>
        <v>95.669999999999987</v>
      </c>
    </row>
    <row r="60" spans="1:9" s="45" customFormat="1" ht="48" hidden="1" x14ac:dyDescent="0.2">
      <c r="A60" s="314" t="s">
        <v>274</v>
      </c>
      <c r="B60" s="107" t="s">
        <v>57</v>
      </c>
      <c r="C60" s="108"/>
      <c r="D60" s="108"/>
      <c r="E60" s="109"/>
      <c r="F60" s="109"/>
      <c r="G60" s="46" t="e">
        <f t="shared" si="3"/>
        <v>#DIV/0!</v>
      </c>
      <c r="H60" s="22">
        <f t="shared" si="4"/>
        <v>0</v>
      </c>
    </row>
    <row r="61" spans="1:9" s="45" customFormat="1" ht="24" x14ac:dyDescent="0.2">
      <c r="A61" s="351" t="s">
        <v>297</v>
      </c>
      <c r="B61" s="347" t="s">
        <v>298</v>
      </c>
      <c r="C61" s="61">
        <f>C62</f>
        <v>125</v>
      </c>
      <c r="D61" s="61">
        <f>D62</f>
        <v>141</v>
      </c>
      <c r="E61" s="61">
        <f t="shared" ref="E61:F61" si="8">E62</f>
        <v>236.67</v>
      </c>
      <c r="F61" s="61">
        <f t="shared" si="8"/>
        <v>0</v>
      </c>
      <c r="G61" s="46">
        <f t="shared" si="3"/>
        <v>167.85106382978722</v>
      </c>
      <c r="H61" s="99">
        <f t="shared" si="4"/>
        <v>95.669999999999987</v>
      </c>
    </row>
    <row r="62" spans="1:9" ht="36.75" thickBot="1" x14ac:dyDescent="0.25">
      <c r="A62" s="157" t="s">
        <v>275</v>
      </c>
      <c r="B62" s="110" t="s">
        <v>58</v>
      </c>
      <c r="C62" s="315">
        <v>125</v>
      </c>
      <c r="D62" s="315">
        <v>141</v>
      </c>
      <c r="E62" s="27">
        <v>236.67</v>
      </c>
      <c r="F62" s="28"/>
      <c r="G62" s="46">
        <f t="shared" si="3"/>
        <v>167.85106382978722</v>
      </c>
      <c r="H62" s="99">
        <f t="shared" si="4"/>
        <v>95.669999999999987</v>
      </c>
    </row>
    <row r="63" spans="1:9" s="86" customFormat="1" ht="24.75" hidden="1" thickBot="1" x14ac:dyDescent="0.25">
      <c r="A63" s="141" t="s">
        <v>276</v>
      </c>
      <c r="B63" s="112" t="s">
        <v>59</v>
      </c>
      <c r="C63" s="105"/>
      <c r="D63" s="105"/>
      <c r="E63" s="89"/>
      <c r="F63" s="89"/>
      <c r="G63" s="29" t="e">
        <f t="shared" si="3"/>
        <v>#DIV/0!</v>
      </c>
      <c r="H63" s="99">
        <f t="shared" si="4"/>
        <v>0</v>
      </c>
      <c r="I63" s="113"/>
    </row>
    <row r="64" spans="1:9" ht="12.75" thickBot="1" x14ac:dyDescent="0.25">
      <c r="A64" s="293" t="s">
        <v>277</v>
      </c>
      <c r="B64" s="70" t="s">
        <v>60</v>
      </c>
      <c r="C64" s="77">
        <f>C65+C67+C69+C71+C75+C77+C81+C83+C92+C73+C95+C85+C87+C89</f>
        <v>196</v>
      </c>
      <c r="D64" s="77">
        <f>D65+D67+D69+D71+D75+D77+D81+D83+D92+D73+D95+D85+D87+D89</f>
        <v>222</v>
      </c>
      <c r="E64" s="77">
        <f>E65+E67+E69+E71+E75+E77+E81+E83+E92+E73+E95+E85+E87+E89+E79</f>
        <v>229.52760000000001</v>
      </c>
      <c r="F64" s="77">
        <f t="shared" ref="F64" si="9">F65+F67+F69+F71+F75+F77+F81+F83+F92+F73+F95+F85+F87+F89</f>
        <v>184.50609</v>
      </c>
      <c r="G64" s="114">
        <f t="shared" si="3"/>
        <v>103.39081081081081</v>
      </c>
      <c r="H64" s="115">
        <f>E64-D64</f>
        <v>7.5276000000000067</v>
      </c>
    </row>
    <row r="65" spans="1:8" s="10" customFormat="1" ht="36" x14ac:dyDescent="0.2">
      <c r="A65" s="116" t="s">
        <v>61</v>
      </c>
      <c r="B65" s="117" t="s">
        <v>62</v>
      </c>
      <c r="C65" s="79">
        <f>C66</f>
        <v>8</v>
      </c>
      <c r="D65" s="79">
        <f>D66</f>
        <v>8</v>
      </c>
      <c r="E65" s="79">
        <f t="shared" ref="E65:F65" si="10">E66</f>
        <v>0.72499999999999998</v>
      </c>
      <c r="F65" s="79">
        <f t="shared" si="10"/>
        <v>0.1</v>
      </c>
      <c r="G65" s="103">
        <f>E65/D65*100</f>
        <v>9.0625</v>
      </c>
      <c r="H65" s="39">
        <f t="shared" si="4"/>
        <v>-7.2750000000000004</v>
      </c>
    </row>
    <row r="66" spans="1:8" ht="48" x14ac:dyDescent="0.2">
      <c r="A66" s="118" t="s">
        <v>63</v>
      </c>
      <c r="B66" s="119" t="s">
        <v>64</v>
      </c>
      <c r="C66" s="124">
        <v>8</v>
      </c>
      <c r="D66" s="124">
        <v>8</v>
      </c>
      <c r="E66" s="125">
        <v>0.72499999999999998</v>
      </c>
      <c r="F66" s="316">
        <v>0.1</v>
      </c>
      <c r="G66" s="317"/>
      <c r="H66" s="42"/>
    </row>
    <row r="67" spans="1:8" ht="48" x14ac:dyDescent="0.2">
      <c r="A67" s="116" t="s">
        <v>65</v>
      </c>
      <c r="B67" s="120" t="s">
        <v>66</v>
      </c>
      <c r="C67" s="79">
        <f>C68</f>
        <v>31</v>
      </c>
      <c r="D67" s="79">
        <f>D68</f>
        <v>31</v>
      </c>
      <c r="E67" s="79">
        <f t="shared" ref="E67:F67" si="11">E68</f>
        <v>24.311579999999999</v>
      </c>
      <c r="F67" s="79">
        <f t="shared" si="11"/>
        <v>21.94566</v>
      </c>
      <c r="G67" s="103">
        <f t="shared" ref="G67:G71" si="12">E67/D67*100</f>
        <v>78.424451612903226</v>
      </c>
      <c r="H67" s="23">
        <f t="shared" si="4"/>
        <v>-6.6884200000000007</v>
      </c>
    </row>
    <row r="68" spans="1:8" ht="60" x14ac:dyDescent="0.2">
      <c r="A68" s="118" t="s">
        <v>67</v>
      </c>
      <c r="B68" s="121" t="s">
        <v>68</v>
      </c>
      <c r="C68" s="124">
        <v>31</v>
      </c>
      <c r="D68" s="124">
        <v>31</v>
      </c>
      <c r="E68" s="125">
        <v>24.311579999999999</v>
      </c>
      <c r="F68" s="43">
        <v>21.94566</v>
      </c>
      <c r="G68" s="317"/>
      <c r="H68" s="42"/>
    </row>
    <row r="69" spans="1:8" ht="36" x14ac:dyDescent="0.2">
      <c r="A69" s="116" t="s">
        <v>69</v>
      </c>
      <c r="B69" s="57" t="s">
        <v>70</v>
      </c>
      <c r="C69" s="79">
        <f>C70</f>
        <v>4</v>
      </c>
      <c r="D69" s="79">
        <f>D70</f>
        <v>4</v>
      </c>
      <c r="E69" s="79">
        <f>E70</f>
        <v>0.87580999999999998</v>
      </c>
      <c r="F69" s="79">
        <f>F70</f>
        <v>0</v>
      </c>
      <c r="G69" s="122">
        <f t="shared" si="12"/>
        <v>21.895250000000001</v>
      </c>
      <c r="H69" s="123">
        <f t="shared" si="4"/>
        <v>-3.12419</v>
      </c>
    </row>
    <row r="70" spans="1:8" ht="48" x14ac:dyDescent="0.2">
      <c r="A70" s="118" t="s">
        <v>71</v>
      </c>
      <c r="B70" s="121" t="s">
        <v>72</v>
      </c>
      <c r="C70" s="124">
        <v>4</v>
      </c>
      <c r="D70" s="124">
        <v>4</v>
      </c>
      <c r="E70" s="125">
        <v>0.87580999999999998</v>
      </c>
      <c r="F70" s="43"/>
      <c r="G70" s="126"/>
      <c r="H70" s="318"/>
    </row>
    <row r="71" spans="1:8" ht="36" x14ac:dyDescent="0.2">
      <c r="A71" s="116" t="s">
        <v>278</v>
      </c>
      <c r="B71" s="209" t="s">
        <v>279</v>
      </c>
      <c r="C71" s="79">
        <f>C72</f>
        <v>37</v>
      </c>
      <c r="D71" s="79">
        <f>D72</f>
        <v>37</v>
      </c>
      <c r="E71" s="79">
        <f>E72</f>
        <v>0</v>
      </c>
      <c r="F71" s="79">
        <f>F72</f>
        <v>0</v>
      </c>
      <c r="G71" s="122">
        <f t="shared" si="12"/>
        <v>0</v>
      </c>
      <c r="H71" s="123">
        <f t="shared" si="4"/>
        <v>-37</v>
      </c>
    </row>
    <row r="72" spans="1:8" ht="48" x14ac:dyDescent="0.2">
      <c r="A72" s="118" t="s">
        <v>280</v>
      </c>
      <c r="B72" s="319" t="s">
        <v>281</v>
      </c>
      <c r="C72" s="124">
        <v>37</v>
      </c>
      <c r="D72" s="124">
        <v>37</v>
      </c>
      <c r="E72" s="125"/>
      <c r="F72" s="42"/>
      <c r="G72" s="126"/>
      <c r="H72" s="42"/>
    </row>
    <row r="73" spans="1:8" ht="36" x14ac:dyDescent="0.2">
      <c r="A73" s="116" t="s">
        <v>73</v>
      </c>
      <c r="B73" s="57" t="s">
        <v>74</v>
      </c>
      <c r="C73" s="79">
        <f>C74</f>
        <v>5</v>
      </c>
      <c r="D73" s="79">
        <f>D74</f>
        <v>5</v>
      </c>
      <c r="E73" s="79">
        <f t="shared" ref="E73:F73" si="13">E74</f>
        <v>15</v>
      </c>
      <c r="F73" s="79">
        <f t="shared" si="13"/>
        <v>0</v>
      </c>
      <c r="G73" s="122">
        <f t="shared" ref="G73" si="14">E73/D73*100</f>
        <v>300</v>
      </c>
      <c r="H73" s="23">
        <f t="shared" ref="H73" si="15">E73-D73</f>
        <v>10</v>
      </c>
    </row>
    <row r="74" spans="1:8" ht="48" x14ac:dyDescent="0.2">
      <c r="A74" s="118" t="s">
        <v>75</v>
      </c>
      <c r="B74" s="121" t="s">
        <v>76</v>
      </c>
      <c r="C74" s="124">
        <v>5</v>
      </c>
      <c r="D74" s="124">
        <v>5</v>
      </c>
      <c r="E74" s="125">
        <v>15</v>
      </c>
      <c r="F74" s="42"/>
      <c r="G74" s="126"/>
      <c r="H74" s="42"/>
    </row>
    <row r="75" spans="1:8" ht="36" x14ac:dyDescent="0.2">
      <c r="A75" s="116" t="s">
        <v>77</v>
      </c>
      <c r="B75" s="57" t="s">
        <v>78</v>
      </c>
      <c r="C75" s="79">
        <f>C76</f>
        <v>0</v>
      </c>
      <c r="D75" s="79">
        <f>D76</f>
        <v>0</v>
      </c>
      <c r="E75" s="79">
        <f>E76</f>
        <v>8.0000499999999999</v>
      </c>
      <c r="F75" s="79">
        <f>F76</f>
        <v>7.4995000000000003</v>
      </c>
      <c r="G75" s="122" t="e">
        <f>E75/D75*100</f>
        <v>#DIV/0!</v>
      </c>
      <c r="H75" s="23">
        <f>E75-D75</f>
        <v>8.0000499999999999</v>
      </c>
    </row>
    <row r="76" spans="1:8" ht="48" x14ac:dyDescent="0.2">
      <c r="A76" s="118" t="s">
        <v>79</v>
      </c>
      <c r="B76" s="121" t="s">
        <v>80</v>
      </c>
      <c r="C76" s="124"/>
      <c r="D76" s="124"/>
      <c r="E76" s="125">
        <v>8.0000499999999999</v>
      </c>
      <c r="F76" s="43">
        <v>7.4995000000000003</v>
      </c>
      <c r="G76" s="122"/>
      <c r="H76" s="23"/>
    </row>
    <row r="77" spans="1:8" ht="36" x14ac:dyDescent="0.2">
      <c r="A77" s="116" t="s">
        <v>81</v>
      </c>
      <c r="B77" s="57" t="s">
        <v>82</v>
      </c>
      <c r="C77" s="79">
        <f>C78</f>
        <v>2</v>
      </c>
      <c r="D77" s="79">
        <f>D78</f>
        <v>2</v>
      </c>
      <c r="E77" s="79">
        <f>E78</f>
        <v>0.3</v>
      </c>
      <c r="F77" s="79">
        <f>F78</f>
        <v>0.54774</v>
      </c>
      <c r="G77" s="122">
        <f t="shared" ref="G77:G95" si="16">E77/D77*100</f>
        <v>15</v>
      </c>
      <c r="H77" s="23">
        <f t="shared" ref="H77:H85" si="17">E77-D77</f>
        <v>-1.7</v>
      </c>
    </row>
    <row r="78" spans="1:8" ht="60" x14ac:dyDescent="0.2">
      <c r="A78" s="118" t="s">
        <v>83</v>
      </c>
      <c r="B78" s="121" t="s">
        <v>84</v>
      </c>
      <c r="C78" s="124">
        <v>2</v>
      </c>
      <c r="D78" s="124">
        <v>2</v>
      </c>
      <c r="E78" s="125">
        <v>0.3</v>
      </c>
      <c r="F78" s="43">
        <v>0.54774</v>
      </c>
      <c r="G78" s="126"/>
      <c r="H78" s="42"/>
    </row>
    <row r="79" spans="1:8" ht="36" x14ac:dyDescent="0.2">
      <c r="A79" s="116" t="s">
        <v>299</v>
      </c>
      <c r="B79" s="98" t="s">
        <v>300</v>
      </c>
      <c r="C79" s="79">
        <f>C80</f>
        <v>0</v>
      </c>
      <c r="D79" s="79">
        <f>D80</f>
        <v>0</v>
      </c>
      <c r="E79" s="79">
        <f t="shared" ref="E79:F79" si="18">E80</f>
        <v>0.64898999999999996</v>
      </c>
      <c r="F79" s="79">
        <f t="shared" si="18"/>
        <v>0</v>
      </c>
      <c r="G79" s="122" t="e">
        <f t="shared" ref="G79" si="19">E79/D79*100</f>
        <v>#DIV/0!</v>
      </c>
      <c r="H79" s="23">
        <f t="shared" ref="H79" si="20">E79-D79</f>
        <v>0.64898999999999996</v>
      </c>
    </row>
    <row r="80" spans="1:8" ht="48" x14ac:dyDescent="0.2">
      <c r="A80" s="118" t="s">
        <v>301</v>
      </c>
      <c r="B80" s="348" t="s">
        <v>302</v>
      </c>
      <c r="C80" s="124"/>
      <c r="D80" s="124"/>
      <c r="E80" s="125">
        <v>0.64898999999999996</v>
      </c>
      <c r="F80" s="124"/>
      <c r="G80" s="126"/>
      <c r="H80" s="42"/>
    </row>
    <row r="81" spans="1:9" ht="36" x14ac:dyDescent="0.2">
      <c r="A81" s="116" t="s">
        <v>85</v>
      </c>
      <c r="B81" s="57" t="s">
        <v>86</v>
      </c>
      <c r="C81" s="79">
        <f>C82</f>
        <v>74</v>
      </c>
      <c r="D81" s="79">
        <f>D82</f>
        <v>74</v>
      </c>
      <c r="E81" s="79">
        <f>E82</f>
        <v>1.848E-2</v>
      </c>
      <c r="F81" s="79">
        <f>F82</f>
        <v>1.5</v>
      </c>
      <c r="G81" s="122">
        <f t="shared" si="16"/>
        <v>2.4972972972972973E-2</v>
      </c>
      <c r="H81" s="23">
        <f t="shared" si="17"/>
        <v>-73.981520000000003</v>
      </c>
    </row>
    <row r="82" spans="1:9" ht="48" x14ac:dyDescent="0.2">
      <c r="A82" s="118" t="s">
        <v>87</v>
      </c>
      <c r="B82" s="121" t="s">
        <v>88</v>
      </c>
      <c r="C82" s="124">
        <v>74</v>
      </c>
      <c r="D82" s="124">
        <v>74</v>
      </c>
      <c r="E82" s="125">
        <v>1.848E-2</v>
      </c>
      <c r="F82" s="43">
        <v>1.5</v>
      </c>
      <c r="G82" s="126"/>
      <c r="H82" s="42"/>
    </row>
    <row r="83" spans="1:9" ht="36" x14ac:dyDescent="0.2">
      <c r="A83" s="116" t="s">
        <v>89</v>
      </c>
      <c r="B83" s="127" t="s">
        <v>90</v>
      </c>
      <c r="C83" s="79">
        <f>C84</f>
        <v>35</v>
      </c>
      <c r="D83" s="79">
        <f>D84</f>
        <v>35</v>
      </c>
      <c r="E83" s="79">
        <f t="shared" ref="E83:F83" si="21">E84</f>
        <v>29.432410000000001</v>
      </c>
      <c r="F83" s="79">
        <f t="shared" si="21"/>
        <v>25.25318</v>
      </c>
      <c r="G83" s="122">
        <f t="shared" si="16"/>
        <v>84.092600000000004</v>
      </c>
      <c r="H83" s="23">
        <f t="shared" si="17"/>
        <v>-5.5675899999999992</v>
      </c>
    </row>
    <row r="84" spans="1:9" ht="48" x14ac:dyDescent="0.2">
      <c r="A84" s="128" t="s">
        <v>91</v>
      </c>
      <c r="B84" s="129" t="s">
        <v>92</v>
      </c>
      <c r="C84" s="124">
        <v>35</v>
      </c>
      <c r="D84" s="124">
        <v>35</v>
      </c>
      <c r="E84" s="125">
        <v>29.432410000000001</v>
      </c>
      <c r="F84" s="43">
        <v>25.25318</v>
      </c>
      <c r="G84" s="126"/>
      <c r="H84" s="42"/>
    </row>
    <row r="85" spans="1:9" ht="60" hidden="1" x14ac:dyDescent="0.2">
      <c r="A85" s="130" t="s">
        <v>93</v>
      </c>
      <c r="B85" s="131" t="s">
        <v>94</v>
      </c>
      <c r="C85" s="79">
        <f>C86</f>
        <v>0</v>
      </c>
      <c r="D85" s="79">
        <f>D86</f>
        <v>0</v>
      </c>
      <c r="E85" s="79">
        <f>E86</f>
        <v>0</v>
      </c>
      <c r="F85" s="79">
        <f>F86</f>
        <v>0</v>
      </c>
      <c r="G85" s="122" t="e">
        <f t="shared" si="16"/>
        <v>#DIV/0!</v>
      </c>
      <c r="H85" s="23">
        <f t="shared" si="17"/>
        <v>0</v>
      </c>
    </row>
    <row r="86" spans="1:9" ht="72" hidden="1" x14ac:dyDescent="0.2">
      <c r="A86" s="132" t="s">
        <v>95</v>
      </c>
      <c r="B86" s="133" t="s">
        <v>96</v>
      </c>
      <c r="C86" s="124"/>
      <c r="D86" s="124"/>
      <c r="E86" s="125"/>
      <c r="F86" s="43"/>
      <c r="G86" s="126"/>
      <c r="H86" s="42"/>
    </row>
    <row r="87" spans="1:9" ht="24" x14ac:dyDescent="0.2">
      <c r="A87" s="130" t="s">
        <v>97</v>
      </c>
      <c r="B87" s="131" t="s">
        <v>98</v>
      </c>
      <c r="C87" s="79">
        <f>C88</f>
        <v>0</v>
      </c>
      <c r="D87" s="79">
        <f>D88</f>
        <v>0</v>
      </c>
      <c r="E87" s="39">
        <f>E88</f>
        <v>3.7481900000000001</v>
      </c>
      <c r="F87" s="39">
        <f>F88</f>
        <v>0</v>
      </c>
      <c r="G87" s="122" t="e">
        <f t="shared" si="16"/>
        <v>#DIV/0!</v>
      </c>
      <c r="H87" s="23">
        <f t="shared" ref="H87:H95" si="22">E87-D87</f>
        <v>3.7481900000000001</v>
      </c>
    </row>
    <row r="88" spans="1:9" ht="36" x14ac:dyDescent="0.2">
      <c r="A88" s="132" t="s">
        <v>99</v>
      </c>
      <c r="B88" s="133" t="s">
        <v>100</v>
      </c>
      <c r="C88" s="124"/>
      <c r="D88" s="124"/>
      <c r="E88" s="125">
        <v>3.7481900000000001</v>
      </c>
      <c r="F88" s="43"/>
      <c r="G88" s="122"/>
      <c r="H88" s="42"/>
      <c r="I88" s="45"/>
    </row>
    <row r="89" spans="1:9" ht="36" x14ac:dyDescent="0.2">
      <c r="A89" s="130" t="s">
        <v>101</v>
      </c>
      <c r="B89" s="353" t="s">
        <v>102</v>
      </c>
      <c r="C89" s="23">
        <f>C90+C91</f>
        <v>0</v>
      </c>
      <c r="D89" s="23">
        <f>D90+D91</f>
        <v>26</v>
      </c>
      <c r="E89" s="23">
        <f>E90+E91</f>
        <v>25.842040000000001</v>
      </c>
      <c r="F89" s="23">
        <f>F90+F91</f>
        <v>0</v>
      </c>
      <c r="G89" s="122">
        <f t="shared" si="16"/>
        <v>99.392461538461546</v>
      </c>
      <c r="H89" s="23">
        <f>E89-D89</f>
        <v>-0.15795999999999921</v>
      </c>
      <c r="I89" s="45"/>
    </row>
    <row r="90" spans="1:9" ht="35.25" customHeight="1" x14ac:dyDescent="0.2">
      <c r="A90" s="132" t="s">
        <v>103</v>
      </c>
      <c r="B90" s="133" t="s">
        <v>104</v>
      </c>
      <c r="C90" s="124"/>
      <c r="D90" s="124">
        <v>26</v>
      </c>
      <c r="E90" s="124">
        <v>25.842040000000001</v>
      </c>
      <c r="F90" s="24"/>
      <c r="G90" s="126">
        <f t="shared" si="16"/>
        <v>99.392461538461546</v>
      </c>
      <c r="H90" s="42">
        <f>E90-D90</f>
        <v>-0.15795999999999921</v>
      </c>
      <c r="I90" s="45"/>
    </row>
    <row r="91" spans="1:9" ht="36" hidden="1" x14ac:dyDescent="0.2">
      <c r="A91" s="132" t="s">
        <v>105</v>
      </c>
      <c r="B91" s="133" t="s">
        <v>106</v>
      </c>
      <c r="C91" s="124"/>
      <c r="D91" s="124"/>
      <c r="E91" s="124"/>
      <c r="F91" s="24"/>
      <c r="G91" s="126" t="e">
        <f t="shared" si="16"/>
        <v>#DIV/0!</v>
      </c>
      <c r="H91" s="42">
        <f>E91-D91</f>
        <v>0</v>
      </c>
      <c r="I91" s="45"/>
    </row>
    <row r="92" spans="1:9" ht="36" x14ac:dyDescent="0.2">
      <c r="A92" s="135" t="s">
        <v>107</v>
      </c>
      <c r="B92" s="136" t="s">
        <v>108</v>
      </c>
      <c r="C92" s="24">
        <f>C93+C94</f>
        <v>0</v>
      </c>
      <c r="D92" s="24">
        <f>D93+D94</f>
        <v>0</v>
      </c>
      <c r="E92" s="24">
        <f t="shared" ref="E92:F92" si="23">E93+E94</f>
        <v>0.62504999999999999</v>
      </c>
      <c r="F92" s="24">
        <f t="shared" si="23"/>
        <v>7.6600099999999998</v>
      </c>
      <c r="G92" s="122" t="e">
        <f t="shared" si="16"/>
        <v>#DIV/0!</v>
      </c>
      <c r="H92" s="23">
        <f t="shared" si="22"/>
        <v>0.62504999999999999</v>
      </c>
    </row>
    <row r="93" spans="1:9" ht="36" x14ac:dyDescent="0.2">
      <c r="A93" s="137" t="s">
        <v>109</v>
      </c>
      <c r="B93" s="138" t="s">
        <v>110</v>
      </c>
      <c r="C93" s="48"/>
      <c r="D93" s="48"/>
      <c r="E93" s="48">
        <v>5.0000000000000002E-5</v>
      </c>
      <c r="F93" s="48">
        <v>7.0208899999999996</v>
      </c>
      <c r="G93" s="126" t="e">
        <f t="shared" si="16"/>
        <v>#DIV/0!</v>
      </c>
      <c r="H93" s="42">
        <f t="shared" si="22"/>
        <v>5.0000000000000002E-5</v>
      </c>
    </row>
    <row r="94" spans="1:9" ht="36" x14ac:dyDescent="0.2">
      <c r="A94" s="137" t="s">
        <v>111</v>
      </c>
      <c r="B94" s="138" t="s">
        <v>112</v>
      </c>
      <c r="C94" s="48"/>
      <c r="D94" s="48"/>
      <c r="E94" s="47">
        <v>0.625</v>
      </c>
      <c r="F94" s="48">
        <v>0.63912000000000002</v>
      </c>
      <c r="G94" s="126" t="e">
        <f t="shared" si="16"/>
        <v>#DIV/0!</v>
      </c>
      <c r="H94" s="47">
        <f t="shared" si="22"/>
        <v>0.625</v>
      </c>
    </row>
    <row r="95" spans="1:9" x14ac:dyDescent="0.2">
      <c r="A95" s="140" t="s">
        <v>113</v>
      </c>
      <c r="B95" s="73" t="s">
        <v>114</v>
      </c>
      <c r="C95" s="24">
        <f>C96</f>
        <v>0</v>
      </c>
      <c r="D95" s="24">
        <f>D96</f>
        <v>0</v>
      </c>
      <c r="E95" s="24">
        <f t="shared" ref="E95:F95" si="24">E96</f>
        <v>120</v>
      </c>
      <c r="F95" s="24">
        <f t="shared" si="24"/>
        <v>120</v>
      </c>
      <c r="G95" s="139" t="e">
        <f t="shared" si="16"/>
        <v>#DIV/0!</v>
      </c>
      <c r="H95" s="68">
        <f t="shared" si="22"/>
        <v>120</v>
      </c>
    </row>
    <row r="96" spans="1:9" ht="60.75" thickBot="1" x14ac:dyDescent="0.25">
      <c r="A96" s="141" t="s">
        <v>115</v>
      </c>
      <c r="B96" s="142" t="s">
        <v>116</v>
      </c>
      <c r="C96" s="95"/>
      <c r="D96" s="95"/>
      <c r="E96" s="90">
        <v>120</v>
      </c>
      <c r="F96" s="95">
        <v>120</v>
      </c>
      <c r="G96" s="143"/>
      <c r="H96" s="90"/>
    </row>
    <row r="97" spans="1:8" ht="12.75" thickBot="1" x14ac:dyDescent="0.25">
      <c r="A97" s="277" t="s">
        <v>117</v>
      </c>
      <c r="B97" s="16" t="s">
        <v>118</v>
      </c>
      <c r="C97" s="144">
        <f>C98+C99+C100+C101+C102</f>
        <v>618.67100000000005</v>
      </c>
      <c r="D97" s="144">
        <f>D98+D99+D100+D101+D102</f>
        <v>618.67100000000005</v>
      </c>
      <c r="E97" s="144">
        <f>E98+E99+E100+E101+E102</f>
        <v>0</v>
      </c>
      <c r="F97" s="144">
        <f>F98+F99+F100+F101+F102</f>
        <v>206.95354</v>
      </c>
      <c r="G97" s="145">
        <f>E97/D97*100</f>
        <v>0</v>
      </c>
      <c r="H97" s="146">
        <f t="shared" si="4"/>
        <v>-618.67100000000005</v>
      </c>
    </row>
    <row r="98" spans="1:8" x14ac:dyDescent="0.2">
      <c r="A98" s="286" t="s">
        <v>119</v>
      </c>
      <c r="B98" s="19" t="s">
        <v>120</v>
      </c>
      <c r="C98" s="27"/>
      <c r="D98" s="27"/>
      <c r="E98" s="148"/>
      <c r="F98" s="40"/>
      <c r="G98" s="25"/>
      <c r="H98" s="22">
        <f t="shared" si="4"/>
        <v>0</v>
      </c>
    </row>
    <row r="99" spans="1:8" x14ac:dyDescent="0.2">
      <c r="A99" s="167" t="s">
        <v>121</v>
      </c>
      <c r="B99" s="72" t="s">
        <v>122</v>
      </c>
      <c r="C99" s="60"/>
      <c r="D99" s="60"/>
      <c r="E99" s="60"/>
      <c r="F99" s="40">
        <v>0.2</v>
      </c>
      <c r="G99" s="25"/>
      <c r="H99" s="26">
        <f t="shared" si="4"/>
        <v>0</v>
      </c>
    </row>
    <row r="100" spans="1:8" x14ac:dyDescent="0.2">
      <c r="A100" s="167" t="s">
        <v>123</v>
      </c>
      <c r="B100" s="67" t="s">
        <v>124</v>
      </c>
      <c r="C100" s="30"/>
      <c r="D100" s="30"/>
      <c r="E100" s="30"/>
      <c r="F100" s="31">
        <v>56.753540000000001</v>
      </c>
      <c r="G100" s="25" t="e">
        <f>E100/D100*100</f>
        <v>#DIV/0!</v>
      </c>
      <c r="H100" s="26">
        <f t="shared" si="4"/>
        <v>0</v>
      </c>
    </row>
    <row r="101" spans="1:8" x14ac:dyDescent="0.2">
      <c r="A101" s="167" t="s">
        <v>125</v>
      </c>
      <c r="B101" s="67" t="s">
        <v>126</v>
      </c>
      <c r="C101" s="30"/>
      <c r="D101" s="30"/>
      <c r="E101" s="68"/>
      <c r="F101" s="59"/>
      <c r="G101" s="63" t="e">
        <f t="shared" ref="G101:G109" si="25">E101/D101*100</f>
        <v>#DIV/0!</v>
      </c>
      <c r="H101" s="26">
        <f t="shared" si="4"/>
        <v>0</v>
      </c>
    </row>
    <row r="102" spans="1:8" x14ac:dyDescent="0.2">
      <c r="A102" s="208" t="s">
        <v>127</v>
      </c>
      <c r="B102" s="58" t="s">
        <v>128</v>
      </c>
      <c r="C102" s="23">
        <f>C103</f>
        <v>618.67100000000005</v>
      </c>
      <c r="D102" s="23">
        <f>D103</f>
        <v>618.67100000000005</v>
      </c>
      <c r="E102" s="23">
        <f>E103</f>
        <v>0</v>
      </c>
      <c r="F102" s="23">
        <f t="shared" ref="F102" si="26">F103</f>
        <v>150</v>
      </c>
      <c r="G102" s="63">
        <f t="shared" si="25"/>
        <v>0</v>
      </c>
      <c r="H102" s="26">
        <f t="shared" si="4"/>
        <v>-618.67100000000005</v>
      </c>
    </row>
    <row r="103" spans="1:8" ht="12.75" thickBot="1" x14ac:dyDescent="0.25">
      <c r="A103" s="320" t="s">
        <v>129</v>
      </c>
      <c r="B103" s="149" t="s">
        <v>130</v>
      </c>
      <c r="C103" s="90">
        <v>618.67100000000005</v>
      </c>
      <c r="D103" s="90">
        <v>618.67100000000005</v>
      </c>
      <c r="E103" s="90"/>
      <c r="F103" s="95">
        <v>150</v>
      </c>
      <c r="G103" s="32">
        <f t="shared" si="25"/>
        <v>0</v>
      </c>
      <c r="H103" s="33">
        <f t="shared" si="4"/>
        <v>-618.67100000000005</v>
      </c>
    </row>
    <row r="104" spans="1:8" x14ac:dyDescent="0.2">
      <c r="A104" s="321" t="s">
        <v>131</v>
      </c>
      <c r="B104" s="253" t="s">
        <v>132</v>
      </c>
      <c r="C104" s="251">
        <f>C105+C151</f>
        <v>403632.1</v>
      </c>
      <c r="D104" s="251">
        <f>D105+D151</f>
        <v>419532.1</v>
      </c>
      <c r="E104" s="254">
        <f>E105+E151+E154+E157</f>
        <v>89425.414810000002</v>
      </c>
      <c r="F104" s="251">
        <f>F105+F149+F151+F154+F157</f>
        <v>111550.99993999999</v>
      </c>
      <c r="G104" s="255">
        <f t="shared" si="25"/>
        <v>21.315511926262616</v>
      </c>
      <c r="H104" s="256">
        <f t="shared" si="4"/>
        <v>-330106.68518999999</v>
      </c>
    </row>
    <row r="105" spans="1:8" x14ac:dyDescent="0.2">
      <c r="A105" s="322" t="s">
        <v>133</v>
      </c>
      <c r="B105" s="257" t="s">
        <v>134</v>
      </c>
      <c r="C105" s="252">
        <f>C106+C109+C123+C146</f>
        <v>403632.1</v>
      </c>
      <c r="D105" s="252">
        <f>D106+D109+D123+D146</f>
        <v>419532.1</v>
      </c>
      <c r="E105" s="258">
        <f>E106+E109+E123+E146</f>
        <v>89425.414810000002</v>
      </c>
      <c r="F105" s="252">
        <f>F106+F109+F123+F146</f>
        <v>111565.32272</v>
      </c>
      <c r="G105" s="259">
        <f t="shared" si="25"/>
        <v>21.315511926262616</v>
      </c>
      <c r="H105" s="260">
        <f t="shared" si="4"/>
        <v>-330106.68518999999</v>
      </c>
    </row>
    <row r="106" spans="1:8" ht="12.75" thickBot="1" x14ac:dyDescent="0.25">
      <c r="A106" s="323" t="s">
        <v>135</v>
      </c>
      <c r="B106" s="152" t="s">
        <v>136</v>
      </c>
      <c r="C106" s="153">
        <f>C107</f>
        <v>164388</v>
      </c>
      <c r="D106" s="153">
        <f>D107+D108</f>
        <v>180288</v>
      </c>
      <c r="E106" s="153">
        <f t="shared" ref="E106:F106" si="27">E107+E108</f>
        <v>35537.9</v>
      </c>
      <c r="F106" s="153">
        <f t="shared" si="27"/>
        <v>37850</v>
      </c>
      <c r="G106" s="151">
        <f t="shared" si="25"/>
        <v>19.711738995385161</v>
      </c>
      <c r="H106" s="97">
        <f t="shared" si="4"/>
        <v>-144750.1</v>
      </c>
    </row>
    <row r="107" spans="1:8" ht="24" x14ac:dyDescent="0.2">
      <c r="A107" s="171" t="s">
        <v>137</v>
      </c>
      <c r="B107" s="55" t="s">
        <v>282</v>
      </c>
      <c r="C107" s="109">
        <v>164388</v>
      </c>
      <c r="D107" s="109">
        <v>164388</v>
      </c>
      <c r="E107" s="109">
        <v>35537.9</v>
      </c>
      <c r="F107" s="108">
        <v>37850</v>
      </c>
      <c r="G107" s="41">
        <f t="shared" si="25"/>
        <v>21.618305472418911</v>
      </c>
      <c r="H107" s="22">
        <f t="shared" si="4"/>
        <v>-128850.1</v>
      </c>
    </row>
    <row r="108" spans="1:8" ht="24.75" thickBot="1" x14ac:dyDescent="0.25">
      <c r="A108" s="349" t="s">
        <v>308</v>
      </c>
      <c r="B108" s="350" t="s">
        <v>309</v>
      </c>
      <c r="C108" s="105"/>
      <c r="D108" s="105">
        <v>15900</v>
      </c>
      <c r="E108" s="89"/>
      <c r="F108" s="105"/>
      <c r="G108" s="103">
        <f t="shared" si="25"/>
        <v>0</v>
      </c>
      <c r="H108" s="39">
        <f t="shared" si="4"/>
        <v>-15900</v>
      </c>
    </row>
    <row r="109" spans="1:8" ht="12.75" thickBot="1" x14ac:dyDescent="0.25">
      <c r="A109" s="285" t="s">
        <v>292</v>
      </c>
      <c r="B109" s="64" t="s">
        <v>138</v>
      </c>
      <c r="C109" s="249">
        <f>C110+C117+C114+C111+C113+C112+C116+C115</f>
        <v>30754.099999999995</v>
      </c>
      <c r="D109" s="249">
        <f>D110+D117+D114+D111+D113+D112+D116+D115</f>
        <v>30754.099999999995</v>
      </c>
      <c r="E109" s="249">
        <f t="shared" ref="E109" si="28">E110+E117+E114+E111+E113+E112+E116+E115</f>
        <v>7196.9843500000006</v>
      </c>
      <c r="F109" s="249">
        <f>F110+F117+F114+F111+F113+F112+F116+F115</f>
        <v>28239.458210000001</v>
      </c>
      <c r="G109" s="71">
        <f t="shared" si="25"/>
        <v>23.4017069268813</v>
      </c>
      <c r="H109" s="13">
        <f t="shared" si="4"/>
        <v>-23557.115649999992</v>
      </c>
    </row>
    <row r="110" spans="1:8" ht="24" x14ac:dyDescent="0.2">
      <c r="A110" s="162" t="s">
        <v>139</v>
      </c>
      <c r="B110" s="57" t="s">
        <v>283</v>
      </c>
      <c r="C110" s="23">
        <v>3131</v>
      </c>
      <c r="D110" s="23">
        <v>3131</v>
      </c>
      <c r="E110" s="23"/>
      <c r="F110" s="24"/>
      <c r="G110" s="25">
        <f>E110/D110*100</f>
        <v>0</v>
      </c>
      <c r="H110" s="26">
        <f>E110-D110</f>
        <v>-3131</v>
      </c>
    </row>
    <row r="111" spans="1:8" s="10" customFormat="1" ht="24" x14ac:dyDescent="0.2">
      <c r="A111" s="160" t="s">
        <v>140</v>
      </c>
      <c r="B111" s="57" t="s">
        <v>284</v>
      </c>
      <c r="C111" s="23">
        <v>345.6</v>
      </c>
      <c r="D111" s="23">
        <v>345.6</v>
      </c>
      <c r="E111" s="23"/>
      <c r="F111" s="159"/>
      <c r="G111" s="25">
        <f>E111/D111*100</f>
        <v>0</v>
      </c>
      <c r="H111" s="99">
        <f>E111-D111</f>
        <v>-345.6</v>
      </c>
    </row>
    <row r="112" spans="1:8" s="10" customFormat="1" x14ac:dyDescent="0.2">
      <c r="A112" s="160" t="s">
        <v>141</v>
      </c>
      <c r="B112" s="72" t="s">
        <v>142</v>
      </c>
      <c r="C112" s="23"/>
      <c r="D112" s="23"/>
      <c r="E112" s="23"/>
      <c r="F112" s="23">
        <v>21957.738290000001</v>
      </c>
      <c r="G112" s="25" t="e">
        <f>E112/D112*100</f>
        <v>#DIV/0!</v>
      </c>
      <c r="H112" s="99">
        <f>E112-D112</f>
        <v>0</v>
      </c>
    </row>
    <row r="113" spans="1:8" s="10" customFormat="1" ht="36" x14ac:dyDescent="0.2">
      <c r="A113" s="162" t="s">
        <v>143</v>
      </c>
      <c r="B113" s="57" t="s">
        <v>144</v>
      </c>
      <c r="C113" s="23">
        <v>5538.9</v>
      </c>
      <c r="D113" s="23">
        <v>5538.9</v>
      </c>
      <c r="E113" s="23">
        <v>1644.7159999999999</v>
      </c>
      <c r="F113" s="159">
        <v>1767.41</v>
      </c>
      <c r="G113" s="25">
        <f>E113/D113*100</f>
        <v>29.693910343208941</v>
      </c>
      <c r="H113" s="99">
        <f t="shared" si="4"/>
        <v>-3894.1839999999997</v>
      </c>
    </row>
    <row r="114" spans="1:8" s="10" customFormat="1" x14ac:dyDescent="0.2">
      <c r="A114" s="171" t="s">
        <v>145</v>
      </c>
      <c r="B114" s="54" t="s">
        <v>285</v>
      </c>
      <c r="C114" s="39">
        <v>4235.3</v>
      </c>
      <c r="D114" s="39">
        <v>4235.3</v>
      </c>
      <c r="E114" s="39">
        <v>4235.3</v>
      </c>
      <c r="F114" s="161">
        <v>3236.5</v>
      </c>
      <c r="G114" s="46">
        <f>E114/D114*100</f>
        <v>100</v>
      </c>
      <c r="H114" s="99">
        <f>E114-D114</f>
        <v>0</v>
      </c>
    </row>
    <row r="115" spans="1:8" s="10" customFormat="1" x14ac:dyDescent="0.2">
      <c r="A115" s="286" t="s">
        <v>286</v>
      </c>
      <c r="B115" s="163" t="s">
        <v>287</v>
      </c>
      <c r="C115" s="20">
        <v>918.3</v>
      </c>
      <c r="D115" s="20">
        <v>918.3</v>
      </c>
      <c r="E115" s="20"/>
      <c r="F115" s="170"/>
      <c r="G115" s="46">
        <f t="shared" ref="G115:G122" si="29">E115/D115*100</f>
        <v>0</v>
      </c>
      <c r="H115" s="99">
        <f t="shared" ref="H115:H116" si="30">E115-D115</f>
        <v>-918.3</v>
      </c>
    </row>
    <row r="116" spans="1:8" s="10" customFormat="1" ht="12.75" thickBot="1" x14ac:dyDescent="0.25">
      <c r="A116" s="324" t="s">
        <v>146</v>
      </c>
      <c r="B116" s="158" t="s">
        <v>147</v>
      </c>
      <c r="C116" s="89"/>
      <c r="D116" s="89"/>
      <c r="E116" s="89"/>
      <c r="F116" s="105"/>
      <c r="G116" s="46" t="e">
        <f t="shared" si="29"/>
        <v>#DIV/0!</v>
      </c>
      <c r="H116" s="99">
        <f t="shared" si="30"/>
        <v>0</v>
      </c>
    </row>
    <row r="117" spans="1:8" ht="12.75" thickBot="1" x14ac:dyDescent="0.25">
      <c r="A117" s="285" t="s">
        <v>291</v>
      </c>
      <c r="B117" s="165" t="s">
        <v>149</v>
      </c>
      <c r="C117" s="249">
        <f>C118+C119+C120+C121+C122</f>
        <v>16585</v>
      </c>
      <c r="D117" s="249">
        <f>D118+D119+D120+D121+D122</f>
        <v>16585</v>
      </c>
      <c r="E117" s="249">
        <f t="shared" ref="E117:F117" si="31">E118+E119+E120+E121+E122</f>
        <v>1316.9683500000001</v>
      </c>
      <c r="F117" s="249">
        <f t="shared" si="31"/>
        <v>1277.8099200000001</v>
      </c>
      <c r="G117" s="151">
        <f t="shared" si="29"/>
        <v>7.9407196261682245</v>
      </c>
      <c r="H117" s="97">
        <f t="shared" si="4"/>
        <v>-15268.031650000001</v>
      </c>
    </row>
    <row r="118" spans="1:8" x14ac:dyDescent="0.2">
      <c r="A118" s="286" t="s">
        <v>148</v>
      </c>
      <c r="B118" s="155" t="s">
        <v>288</v>
      </c>
      <c r="C118" s="109">
        <v>909</v>
      </c>
      <c r="D118" s="109">
        <v>909</v>
      </c>
      <c r="E118" s="109"/>
      <c r="F118" s="166">
        <v>52.749479999999998</v>
      </c>
      <c r="G118" s="41">
        <f t="shared" si="29"/>
        <v>0</v>
      </c>
      <c r="H118" s="22">
        <f t="shared" si="4"/>
        <v>-909</v>
      </c>
    </row>
    <row r="119" spans="1:8" ht="24" x14ac:dyDescent="0.2">
      <c r="A119" s="167" t="s">
        <v>148</v>
      </c>
      <c r="B119" s="164" t="s">
        <v>150</v>
      </c>
      <c r="C119" s="23">
        <v>1135.8</v>
      </c>
      <c r="D119" s="23">
        <v>1135.8</v>
      </c>
      <c r="E119" s="359">
        <v>344.01600000000002</v>
      </c>
      <c r="F119" s="166">
        <v>346.392</v>
      </c>
      <c r="G119" s="25">
        <f t="shared" si="29"/>
        <v>30.288431061806659</v>
      </c>
      <c r="H119" s="99">
        <f t="shared" si="4"/>
        <v>-791.78399999999988</v>
      </c>
    </row>
    <row r="120" spans="1:8" ht="24" x14ac:dyDescent="0.2">
      <c r="A120" s="167" t="s">
        <v>148</v>
      </c>
      <c r="B120" s="136" t="s">
        <v>289</v>
      </c>
      <c r="C120" s="30">
        <v>1986.2</v>
      </c>
      <c r="D120" s="30">
        <v>1986.2</v>
      </c>
      <c r="E120" s="30"/>
      <c r="F120" s="24"/>
      <c r="G120" s="25">
        <f t="shared" si="29"/>
        <v>0</v>
      </c>
      <c r="H120" s="99">
        <f t="shared" si="4"/>
        <v>-1986.2</v>
      </c>
    </row>
    <row r="121" spans="1:8" ht="24" x14ac:dyDescent="0.2">
      <c r="A121" s="208" t="s">
        <v>148</v>
      </c>
      <c r="B121" s="169" t="s">
        <v>152</v>
      </c>
      <c r="C121" s="23">
        <v>3163.3</v>
      </c>
      <c r="D121" s="23">
        <v>3163.3</v>
      </c>
      <c r="E121" s="23">
        <v>972.95235000000002</v>
      </c>
      <c r="F121" s="24">
        <v>878.66844000000003</v>
      </c>
      <c r="G121" s="25">
        <f t="shared" si="29"/>
        <v>30.757511143426168</v>
      </c>
      <c r="H121" s="99">
        <f t="shared" si="4"/>
        <v>-2190.3476500000002</v>
      </c>
    </row>
    <row r="122" spans="1:8" ht="12.75" thickBot="1" x14ac:dyDescent="0.25">
      <c r="A122" s="330" t="s">
        <v>151</v>
      </c>
      <c r="B122" s="332" t="s">
        <v>290</v>
      </c>
      <c r="C122" s="331">
        <v>9390.7000000000007</v>
      </c>
      <c r="D122" s="331">
        <v>9390.7000000000007</v>
      </c>
      <c r="E122" s="20"/>
      <c r="F122" s="79"/>
      <c r="G122" s="25">
        <f t="shared" si="29"/>
        <v>0</v>
      </c>
      <c r="H122" s="99">
        <f t="shared" si="4"/>
        <v>-9390.7000000000007</v>
      </c>
    </row>
    <row r="123" spans="1:8" x14ac:dyDescent="0.2">
      <c r="A123" s="321" t="s">
        <v>153</v>
      </c>
      <c r="B123" s="253" t="s">
        <v>154</v>
      </c>
      <c r="C123" s="254">
        <f>C124+C136+C138+C140+C142+C143+C144+C139+C137+C141</f>
        <v>186182.19999999998</v>
      </c>
      <c r="D123" s="254">
        <f>D124+D136+D138+D140+D142+D143+D144+D139+D137+D141</f>
        <v>186182.19999999998</v>
      </c>
      <c r="E123" s="251">
        <f>E124+E136+E138+E140+E142+E143+E144+E139+E137+E141</f>
        <v>43608.605459999999</v>
      </c>
      <c r="F123" s="251">
        <f>F124+F136+F138+F140+F142+F143+F144+F139+F137</f>
        <v>42279.011509999997</v>
      </c>
      <c r="G123" s="255">
        <f>E123/D123*100</f>
        <v>23.42254278873061</v>
      </c>
      <c r="H123" s="256">
        <f t="shared" si="4"/>
        <v>-142573.59453999999</v>
      </c>
    </row>
    <row r="124" spans="1:8" ht="12.75" thickBot="1" x14ac:dyDescent="0.25">
      <c r="A124" s="323" t="s">
        <v>156</v>
      </c>
      <c r="B124" s="152" t="s">
        <v>155</v>
      </c>
      <c r="C124" s="290">
        <f>C127+C130+C126+C125+C128+C134+C131+C132+C133+C135+C129</f>
        <v>137618.6</v>
      </c>
      <c r="D124" s="290">
        <f>D127+D130+D126+D125+D128+D134+D131+D132+D133+D135+D129</f>
        <v>137618.6</v>
      </c>
      <c r="E124" s="17">
        <f>E127+E130+E126+E125+E128+E134+E131+E132+E133+E135+E129</f>
        <v>31581.493999999999</v>
      </c>
      <c r="F124" s="17">
        <f>F127+F130+F126+F125+F128+F134+F131+F132+F133+F135+F129</f>
        <v>30890.937000000002</v>
      </c>
      <c r="G124" s="151">
        <f>E124/D124*100</f>
        <v>22.948565092218637</v>
      </c>
      <c r="H124" s="97">
        <f t="shared" si="4"/>
        <v>-106037.106</v>
      </c>
    </row>
    <row r="125" spans="1:8" ht="24" x14ac:dyDescent="0.2">
      <c r="A125" s="171" t="s">
        <v>156</v>
      </c>
      <c r="B125" s="55" t="s">
        <v>157</v>
      </c>
      <c r="C125" s="172">
        <v>1500.3</v>
      </c>
      <c r="D125" s="172">
        <v>1500.3</v>
      </c>
      <c r="E125" s="109"/>
      <c r="F125" s="173"/>
      <c r="G125" s="41">
        <f>E125/D125*100</f>
        <v>0</v>
      </c>
      <c r="H125" s="22">
        <f t="shared" si="4"/>
        <v>-1500.3</v>
      </c>
    </row>
    <row r="126" spans="1:8" x14ac:dyDescent="0.2">
      <c r="A126" s="171" t="s">
        <v>156</v>
      </c>
      <c r="B126" s="136" t="s">
        <v>293</v>
      </c>
      <c r="C126" s="174">
        <v>9.8000000000000007</v>
      </c>
      <c r="D126" s="174">
        <v>9.8000000000000007</v>
      </c>
      <c r="E126" s="39"/>
      <c r="F126" s="161"/>
      <c r="G126" s="25">
        <f t="shared" ref="G126:G143" si="32">E126/D126*100</f>
        <v>0</v>
      </c>
      <c r="H126" s="99">
        <f t="shared" ref="H126:H143" si="33">E126-D126</f>
        <v>-9.8000000000000007</v>
      </c>
    </row>
    <row r="127" spans="1:8" x14ac:dyDescent="0.2">
      <c r="A127" s="171" t="s">
        <v>156</v>
      </c>
      <c r="B127" s="58" t="s">
        <v>158</v>
      </c>
      <c r="C127" s="23">
        <v>96978.5</v>
      </c>
      <c r="D127" s="23">
        <v>96978.5</v>
      </c>
      <c r="E127" s="23">
        <v>24245</v>
      </c>
      <c r="F127" s="175">
        <v>24152</v>
      </c>
      <c r="G127" s="25">
        <f t="shared" si="32"/>
        <v>25.000386683646376</v>
      </c>
      <c r="H127" s="99">
        <f t="shared" si="33"/>
        <v>-72733.5</v>
      </c>
    </row>
    <row r="128" spans="1:8" x14ac:dyDescent="0.2">
      <c r="A128" s="171" t="s">
        <v>156</v>
      </c>
      <c r="B128" s="58" t="s">
        <v>159</v>
      </c>
      <c r="C128" s="23">
        <v>17378.5</v>
      </c>
      <c r="D128" s="23">
        <v>17378.5</v>
      </c>
      <c r="E128" s="23">
        <v>4345</v>
      </c>
      <c r="F128" s="175">
        <v>3782</v>
      </c>
      <c r="G128" s="25">
        <f t="shared" si="32"/>
        <v>25.002157838708751</v>
      </c>
      <c r="H128" s="99">
        <f t="shared" si="33"/>
        <v>-13033.5</v>
      </c>
    </row>
    <row r="129" spans="1:8" x14ac:dyDescent="0.2">
      <c r="A129" s="171" t="s">
        <v>156</v>
      </c>
      <c r="B129" s="176" t="s">
        <v>163</v>
      </c>
      <c r="C129" s="23">
        <v>891.1</v>
      </c>
      <c r="D129" s="23">
        <v>891.1</v>
      </c>
      <c r="E129" s="23">
        <v>278.495</v>
      </c>
      <c r="F129" s="177">
        <v>281.77499999999998</v>
      </c>
      <c r="G129" s="46"/>
      <c r="H129" s="99"/>
    </row>
    <row r="130" spans="1:8" x14ac:dyDescent="0.2">
      <c r="A130" s="171" t="s">
        <v>156</v>
      </c>
      <c r="B130" s="58" t="s">
        <v>162</v>
      </c>
      <c r="C130" s="23">
        <v>238.1</v>
      </c>
      <c r="D130" s="23">
        <v>238.1</v>
      </c>
      <c r="E130" s="39"/>
      <c r="F130" s="159"/>
      <c r="G130" s="46">
        <f>E130/D130*100</f>
        <v>0</v>
      </c>
      <c r="H130" s="99">
        <f>E130-D130</f>
        <v>-238.1</v>
      </c>
    </row>
    <row r="131" spans="1:8" x14ac:dyDescent="0.2">
      <c r="A131" s="171" t="s">
        <v>156</v>
      </c>
      <c r="B131" s="58" t="s">
        <v>160</v>
      </c>
      <c r="C131" s="23">
        <v>1293.2</v>
      </c>
      <c r="D131" s="23">
        <v>1293.2</v>
      </c>
      <c r="E131" s="39"/>
      <c r="F131" s="175"/>
      <c r="G131" s="46">
        <f t="shared" si="32"/>
        <v>0</v>
      </c>
      <c r="H131" s="99">
        <f t="shared" si="33"/>
        <v>-1293.2</v>
      </c>
    </row>
    <row r="132" spans="1:8" x14ac:dyDescent="0.2">
      <c r="A132" s="171" t="s">
        <v>156</v>
      </c>
      <c r="B132" s="57" t="s">
        <v>161</v>
      </c>
      <c r="C132" s="23">
        <v>425.4</v>
      </c>
      <c r="D132" s="23">
        <v>425.4</v>
      </c>
      <c r="E132" s="39"/>
      <c r="F132" s="175"/>
      <c r="G132" s="25">
        <f t="shared" si="32"/>
        <v>0</v>
      </c>
      <c r="H132" s="99">
        <f t="shared" si="33"/>
        <v>-425.4</v>
      </c>
    </row>
    <row r="133" spans="1:8" x14ac:dyDescent="0.2">
      <c r="A133" s="171" t="s">
        <v>156</v>
      </c>
      <c r="B133" s="176" t="s">
        <v>165</v>
      </c>
      <c r="C133" s="23">
        <v>11196.8</v>
      </c>
      <c r="D133" s="23">
        <v>11196.8</v>
      </c>
      <c r="E133" s="23">
        <v>2712.9989999999998</v>
      </c>
      <c r="F133" s="166">
        <v>2675.1619999999998</v>
      </c>
      <c r="G133" s="25">
        <f>E133/D133*100</f>
        <v>24.230128250928836</v>
      </c>
      <c r="H133" s="99">
        <f>E133-D133</f>
        <v>-8483.8009999999995</v>
      </c>
    </row>
    <row r="134" spans="1:8" ht="36" x14ac:dyDescent="0.2">
      <c r="A134" s="171" t="s">
        <v>156</v>
      </c>
      <c r="B134" s="136" t="s">
        <v>164</v>
      </c>
      <c r="C134" s="23">
        <v>1400.6</v>
      </c>
      <c r="D134" s="23">
        <v>1400.6</v>
      </c>
      <c r="E134" s="39"/>
      <c r="F134" s="175"/>
      <c r="G134" s="46">
        <f t="shared" si="32"/>
        <v>0</v>
      </c>
      <c r="H134" s="99">
        <f t="shared" si="33"/>
        <v>-1400.6</v>
      </c>
    </row>
    <row r="135" spans="1:8" ht="36.75" thickBot="1" x14ac:dyDescent="0.25">
      <c r="A135" s="178" t="s">
        <v>156</v>
      </c>
      <c r="B135" s="179" t="s">
        <v>166</v>
      </c>
      <c r="C135" s="89">
        <v>6306.3</v>
      </c>
      <c r="D135" s="89">
        <v>6306.3</v>
      </c>
      <c r="E135" s="89"/>
      <c r="F135" s="89"/>
      <c r="G135" s="32">
        <f t="shared" si="32"/>
        <v>0</v>
      </c>
      <c r="H135" s="96">
        <f t="shared" si="33"/>
        <v>-6306.3</v>
      </c>
    </row>
    <row r="136" spans="1:8" x14ac:dyDescent="0.2">
      <c r="A136" s="171" t="s">
        <v>167</v>
      </c>
      <c r="B136" s="180" t="s">
        <v>168</v>
      </c>
      <c r="C136" s="39">
        <v>1765.9</v>
      </c>
      <c r="D136" s="39">
        <v>1765.9</v>
      </c>
      <c r="E136" s="181">
        <v>308.44099999999997</v>
      </c>
      <c r="F136" s="79">
        <v>310.08699999999999</v>
      </c>
      <c r="G136" s="46">
        <f t="shared" si="32"/>
        <v>17.466504332068631</v>
      </c>
      <c r="H136" s="99">
        <f t="shared" si="33"/>
        <v>-1457.4590000000001</v>
      </c>
    </row>
    <row r="137" spans="1:8" ht="25.5" customHeight="1" x14ac:dyDescent="0.2">
      <c r="A137" s="171" t="s">
        <v>169</v>
      </c>
      <c r="B137" s="182" t="s">
        <v>218</v>
      </c>
      <c r="C137" s="354">
        <v>1030.0999999999999</v>
      </c>
      <c r="D137" s="354">
        <v>1030.0999999999999</v>
      </c>
      <c r="E137" s="355"/>
      <c r="F137" s="356"/>
      <c r="G137" s="357">
        <f t="shared" si="32"/>
        <v>0</v>
      </c>
      <c r="H137" s="358">
        <f t="shared" si="33"/>
        <v>-1030.0999999999999</v>
      </c>
    </row>
    <row r="138" spans="1:8" x14ac:dyDescent="0.2">
      <c r="A138" s="184" t="s">
        <v>295</v>
      </c>
      <c r="B138" s="58" t="s">
        <v>294</v>
      </c>
      <c r="C138" s="183">
        <v>1780.8</v>
      </c>
      <c r="D138" s="183">
        <v>1780.8</v>
      </c>
      <c r="E138" s="183">
        <v>421.47133000000002</v>
      </c>
      <c r="F138" s="79">
        <v>433.32499999999999</v>
      </c>
      <c r="G138" s="25">
        <f t="shared" si="32"/>
        <v>23.667527515723272</v>
      </c>
      <c r="H138" s="99">
        <f t="shared" si="33"/>
        <v>-1359.3286699999999</v>
      </c>
    </row>
    <row r="139" spans="1:8" ht="24" x14ac:dyDescent="0.2">
      <c r="A139" s="184" t="s">
        <v>170</v>
      </c>
      <c r="B139" s="164" t="s">
        <v>171</v>
      </c>
      <c r="C139" s="185">
        <v>72</v>
      </c>
      <c r="D139" s="185">
        <v>72</v>
      </c>
      <c r="E139" s="68"/>
      <c r="F139" s="59"/>
      <c r="G139" s="46">
        <f>E139/D139*100</f>
        <v>0</v>
      </c>
      <c r="H139" s="99">
        <f>E139-D139</f>
        <v>-72</v>
      </c>
    </row>
    <row r="140" spans="1:8" ht="15.75" customHeight="1" x14ac:dyDescent="0.2">
      <c r="A140" s="184" t="s">
        <v>172</v>
      </c>
      <c r="B140" s="98" t="s">
        <v>173</v>
      </c>
      <c r="C140" s="186"/>
      <c r="D140" s="186"/>
      <c r="E140" s="183"/>
      <c r="F140" s="24">
        <v>220.31528</v>
      </c>
      <c r="G140" s="46" t="e">
        <f t="shared" si="32"/>
        <v>#DIV/0!</v>
      </c>
      <c r="H140" s="99">
        <f t="shared" si="33"/>
        <v>0</v>
      </c>
    </row>
    <row r="141" spans="1:8" ht="24" x14ac:dyDescent="0.2">
      <c r="A141" s="135" t="s">
        <v>174</v>
      </c>
      <c r="B141" s="73" t="s">
        <v>175</v>
      </c>
      <c r="C141" s="186"/>
      <c r="D141" s="186"/>
      <c r="E141" s="183"/>
      <c r="F141" s="24"/>
      <c r="G141" s="46" t="e">
        <f t="shared" si="32"/>
        <v>#DIV/0!</v>
      </c>
      <c r="H141" s="99">
        <f t="shared" si="33"/>
        <v>0</v>
      </c>
    </row>
    <row r="142" spans="1:8" x14ac:dyDescent="0.2">
      <c r="A142" s="184" t="s">
        <v>176</v>
      </c>
      <c r="B142" s="57" t="s">
        <v>177</v>
      </c>
      <c r="C142" s="186">
        <v>699.3</v>
      </c>
      <c r="D142" s="186">
        <v>699.3</v>
      </c>
      <c r="E142" s="183">
        <v>174.82499999999999</v>
      </c>
      <c r="F142" s="24">
        <v>158.82300000000001</v>
      </c>
      <c r="G142" s="25">
        <f t="shared" si="32"/>
        <v>25</v>
      </c>
      <c r="H142" s="99">
        <f t="shared" si="33"/>
        <v>-524.47499999999991</v>
      </c>
    </row>
    <row r="143" spans="1:8" ht="12.75" thickBot="1" x14ac:dyDescent="0.25">
      <c r="A143" s="184" t="s">
        <v>178</v>
      </c>
      <c r="B143" s="58" t="s">
        <v>296</v>
      </c>
      <c r="C143" s="183">
        <v>1580.5</v>
      </c>
      <c r="D143" s="183">
        <v>1580.5</v>
      </c>
      <c r="E143" s="183">
        <v>372.37412999999998</v>
      </c>
      <c r="F143" s="24">
        <v>353.52422999999999</v>
      </c>
      <c r="G143" s="25">
        <f t="shared" si="32"/>
        <v>23.560527048402403</v>
      </c>
      <c r="H143" s="99">
        <f t="shared" si="33"/>
        <v>-1208.1258700000001</v>
      </c>
    </row>
    <row r="144" spans="1:8" ht="12.75" thickBot="1" x14ac:dyDescent="0.25">
      <c r="A144" s="285" t="s">
        <v>179</v>
      </c>
      <c r="B144" s="64" t="s">
        <v>180</v>
      </c>
      <c r="C144" s="261">
        <f>C145</f>
        <v>41635</v>
      </c>
      <c r="D144" s="261">
        <f>D145</f>
        <v>41635</v>
      </c>
      <c r="E144" s="36">
        <f>E145</f>
        <v>10750</v>
      </c>
      <c r="F144" s="101">
        <f>F145</f>
        <v>9912</v>
      </c>
      <c r="G144" s="71">
        <f>E144/D144*100</f>
        <v>25.819622913414197</v>
      </c>
      <c r="H144" s="13">
        <f>E144-D144</f>
        <v>-30885</v>
      </c>
    </row>
    <row r="145" spans="1:8" ht="12.75" thickBot="1" x14ac:dyDescent="0.25">
      <c r="A145" s="325" t="s">
        <v>181</v>
      </c>
      <c r="B145" s="187" t="s">
        <v>182</v>
      </c>
      <c r="C145" s="20">
        <v>41635</v>
      </c>
      <c r="D145" s="20">
        <v>41635</v>
      </c>
      <c r="E145" s="188">
        <v>10750</v>
      </c>
      <c r="F145" s="189">
        <v>9912</v>
      </c>
      <c r="G145" s="21">
        <f>E145/D145*100</f>
        <v>25.819622913414197</v>
      </c>
      <c r="H145" s="80">
        <f>E145-D145</f>
        <v>-30885</v>
      </c>
    </row>
    <row r="146" spans="1:8" ht="12.75" thickBot="1" x14ac:dyDescent="0.25">
      <c r="A146" s="190" t="s">
        <v>183</v>
      </c>
      <c r="B146" s="191" t="s">
        <v>184</v>
      </c>
      <c r="C146" s="265">
        <f>C147+C148+C149</f>
        <v>22307.8</v>
      </c>
      <c r="D146" s="265">
        <f>D147+D148+D149</f>
        <v>22307.8</v>
      </c>
      <c r="E146" s="192">
        <f>E147+E148+E149</f>
        <v>3081.9250000000002</v>
      </c>
      <c r="F146" s="192">
        <f>F147+F148</f>
        <v>3196.8530000000001</v>
      </c>
      <c r="G146" s="71">
        <f>E146/D146*100</f>
        <v>13.81545916674885</v>
      </c>
      <c r="H146" s="13">
        <f>E146-D146</f>
        <v>-19225.875</v>
      </c>
    </row>
    <row r="147" spans="1:8" ht="36" x14ac:dyDescent="0.2">
      <c r="A147" s="193" t="s">
        <v>185</v>
      </c>
      <c r="B147" s="194" t="s">
        <v>186</v>
      </c>
      <c r="C147" s="196">
        <v>12307.8</v>
      </c>
      <c r="D147" s="196">
        <v>12307.8</v>
      </c>
      <c r="E147" s="196">
        <v>3081.9250000000002</v>
      </c>
      <c r="F147" s="197">
        <v>3196.8530000000001</v>
      </c>
      <c r="G147" s="41">
        <f>E147/D147*100</f>
        <v>25.040421521311689</v>
      </c>
      <c r="H147" s="22">
        <f>E147-D147</f>
        <v>-9225.875</v>
      </c>
    </row>
    <row r="148" spans="1:8" ht="24.75" thickBot="1" x14ac:dyDescent="0.25">
      <c r="A148" s="198" t="s">
        <v>187</v>
      </c>
      <c r="B148" s="199" t="s">
        <v>188</v>
      </c>
      <c r="C148" s="200">
        <v>10000</v>
      </c>
      <c r="D148" s="200">
        <v>10000</v>
      </c>
      <c r="E148" s="200"/>
      <c r="F148" s="105"/>
      <c r="G148" s="29"/>
      <c r="H148" s="74">
        <f>E148-D148</f>
        <v>-10000</v>
      </c>
    </row>
    <row r="149" spans="1:8" ht="12.75" thickBot="1" x14ac:dyDescent="0.25">
      <c r="A149" s="311" t="s">
        <v>189</v>
      </c>
      <c r="B149" s="291" t="s">
        <v>190</v>
      </c>
      <c r="C149" s="261">
        <f t="shared" ref="C149:H149" si="34">C150</f>
        <v>0</v>
      </c>
      <c r="D149" s="261">
        <f t="shared" si="34"/>
        <v>0</v>
      </c>
      <c r="E149" s="36">
        <f t="shared" si="34"/>
        <v>0</v>
      </c>
      <c r="F149" s="36">
        <f t="shared" si="34"/>
        <v>0</v>
      </c>
      <c r="G149" s="201">
        <f t="shared" si="34"/>
        <v>0</v>
      </c>
      <c r="H149" s="202">
        <f t="shared" si="34"/>
        <v>0</v>
      </c>
    </row>
    <row r="150" spans="1:8" ht="12.75" thickBot="1" x14ac:dyDescent="0.25">
      <c r="A150" s="326" t="s">
        <v>191</v>
      </c>
      <c r="B150" s="203" t="s">
        <v>192</v>
      </c>
      <c r="C150" s="205"/>
      <c r="D150" s="205"/>
      <c r="E150" s="205"/>
      <c r="F150" s="206"/>
      <c r="G150" s="69"/>
      <c r="H150" s="33">
        <f>E150-D150</f>
        <v>0</v>
      </c>
    </row>
    <row r="151" spans="1:8" ht="12.75" thickBot="1" x14ac:dyDescent="0.25">
      <c r="A151" s="285" t="s">
        <v>193</v>
      </c>
      <c r="B151" s="64" t="s">
        <v>194</v>
      </c>
      <c r="C151" s="261">
        <f t="shared" ref="C151:H151" si="35">C152+C153</f>
        <v>0</v>
      </c>
      <c r="D151" s="261">
        <f t="shared" si="35"/>
        <v>0</v>
      </c>
      <c r="E151" s="36">
        <f t="shared" si="35"/>
        <v>0</v>
      </c>
      <c r="F151" s="36">
        <f t="shared" si="35"/>
        <v>3</v>
      </c>
      <c r="G151" s="201">
        <f t="shared" si="35"/>
        <v>0</v>
      </c>
      <c r="H151" s="207">
        <f t="shared" si="35"/>
        <v>0</v>
      </c>
    </row>
    <row r="152" spans="1:8" x14ac:dyDescent="0.2">
      <c r="A152" s="208" t="s">
        <v>195</v>
      </c>
      <c r="B152" s="209" t="s">
        <v>196</v>
      </c>
      <c r="C152" s="23"/>
      <c r="D152" s="23"/>
      <c r="E152" s="23"/>
      <c r="F152" s="24">
        <v>3</v>
      </c>
      <c r="G152" s="25"/>
      <c r="H152" s="26">
        <f>E152-D152</f>
        <v>0</v>
      </c>
    </row>
    <row r="153" spans="1:8" ht="12.75" thickBot="1" x14ac:dyDescent="0.25">
      <c r="A153" s="327" t="s">
        <v>197</v>
      </c>
      <c r="B153" s="210" t="s">
        <v>198</v>
      </c>
      <c r="C153" s="89"/>
      <c r="D153" s="89"/>
      <c r="E153" s="89"/>
      <c r="F153" s="105"/>
      <c r="G153" s="211">
        <v>0</v>
      </c>
      <c r="H153" s="96">
        <f>E153-C153</f>
        <v>0</v>
      </c>
    </row>
    <row r="154" spans="1:8" ht="12.75" thickBot="1" x14ac:dyDescent="0.25">
      <c r="A154" s="328" t="s">
        <v>199</v>
      </c>
      <c r="B154" s="221" t="s">
        <v>200</v>
      </c>
      <c r="C154" s="212"/>
      <c r="D154" s="212"/>
      <c r="E154" s="212">
        <f>E155+E156</f>
        <v>0</v>
      </c>
      <c r="F154" s="212">
        <f>F155</f>
        <v>0</v>
      </c>
      <c r="G154" s="151">
        <v>0</v>
      </c>
      <c r="H154" s="213">
        <f>E154-D154</f>
        <v>0</v>
      </c>
    </row>
    <row r="155" spans="1:8" ht="24" x14ac:dyDescent="0.2">
      <c r="A155" s="135" t="s">
        <v>201</v>
      </c>
      <c r="B155" s="107" t="s">
        <v>202</v>
      </c>
      <c r="C155" s="214"/>
      <c r="D155" s="214"/>
      <c r="E155" s="214"/>
      <c r="F155" s="215"/>
      <c r="G155" s="41">
        <v>0</v>
      </c>
      <c r="H155" s="216">
        <f>E155-D155</f>
        <v>0</v>
      </c>
    </row>
    <row r="156" spans="1:8" ht="24.75" thickBot="1" x14ac:dyDescent="0.25">
      <c r="A156" s="217" t="s">
        <v>203</v>
      </c>
      <c r="B156" s="104" t="s">
        <v>204</v>
      </c>
      <c r="C156" s="218"/>
      <c r="D156" s="218"/>
      <c r="E156" s="218"/>
      <c r="F156" s="219"/>
      <c r="G156" s="46">
        <v>0</v>
      </c>
      <c r="H156" s="220">
        <f>E156-D156</f>
        <v>0</v>
      </c>
    </row>
    <row r="157" spans="1:8" ht="12.75" thickBot="1" x14ac:dyDescent="0.25">
      <c r="A157" s="311" t="s">
        <v>205</v>
      </c>
      <c r="B157" s="221" t="s">
        <v>206</v>
      </c>
      <c r="C157" s="261">
        <f>C158</f>
        <v>0</v>
      </c>
      <c r="D157" s="261">
        <f>D158</f>
        <v>0</v>
      </c>
      <c r="E157" s="36">
        <f t="shared" ref="E157:F157" si="36">E158</f>
        <v>0</v>
      </c>
      <c r="F157" s="36">
        <f t="shared" si="36"/>
        <v>-17.322780000000002</v>
      </c>
      <c r="G157" s="71">
        <v>0</v>
      </c>
      <c r="H157" s="13">
        <f>E157-C157</f>
        <v>0</v>
      </c>
    </row>
    <row r="158" spans="1:8" ht="12.75" thickBot="1" x14ac:dyDescent="0.25">
      <c r="A158" s="329" t="s">
        <v>207</v>
      </c>
      <c r="B158" s="222" t="s">
        <v>208</v>
      </c>
      <c r="C158" s="263"/>
      <c r="D158" s="263"/>
      <c r="E158" s="188"/>
      <c r="F158" s="189">
        <v>-17.322780000000002</v>
      </c>
      <c r="G158" s="223"/>
      <c r="H158" s="224"/>
    </row>
    <row r="159" spans="1:8" ht="12.75" thickBot="1" x14ac:dyDescent="0.25">
      <c r="A159" s="49"/>
      <c r="B159" s="64" t="s">
        <v>209</v>
      </c>
      <c r="C159" s="261">
        <f>C8+C104</f>
        <v>545943.84121999994</v>
      </c>
      <c r="D159" s="261">
        <f>D8+D104</f>
        <v>561943.84121999994</v>
      </c>
      <c r="E159" s="36">
        <f>E8+E104</f>
        <v>118339.27127</v>
      </c>
      <c r="F159" s="36">
        <f>F8+F104</f>
        <v>141061.94246999998</v>
      </c>
      <c r="G159" s="12">
        <f>E159/D159*100</f>
        <v>21.05891418136753</v>
      </c>
      <c r="H159" s="13">
        <f>E159-D159</f>
        <v>-443604.56994999992</v>
      </c>
    </row>
    <row r="160" spans="1:8" x14ac:dyDescent="0.2">
      <c r="A160" s="1"/>
      <c r="B160" s="225"/>
      <c r="C160" s="226"/>
      <c r="D160" s="226"/>
      <c r="E160" s="227"/>
      <c r="F160" s="228"/>
      <c r="G160" s="228"/>
      <c r="H160" s="229"/>
    </row>
    <row r="161" spans="1:8" x14ac:dyDescent="0.2">
      <c r="A161" s="14" t="s">
        <v>210</v>
      </c>
      <c r="B161" s="14"/>
      <c r="C161" s="230"/>
      <c r="D161" s="230"/>
      <c r="E161" s="231"/>
      <c r="F161" s="232"/>
      <c r="G161" s="233"/>
      <c r="H161" s="14"/>
    </row>
    <row r="162" spans="1:8" x14ac:dyDescent="0.2">
      <c r="A162" s="14" t="s">
        <v>211</v>
      </c>
      <c r="B162" s="234"/>
      <c r="C162" s="235"/>
      <c r="D162" s="235"/>
      <c r="E162" s="231" t="s">
        <v>212</v>
      </c>
      <c r="F162" s="236"/>
      <c r="G162" s="236"/>
      <c r="H162" s="14"/>
    </row>
    <row r="163" spans="1:8" x14ac:dyDescent="0.2">
      <c r="A163" s="14"/>
      <c r="B163" s="234"/>
      <c r="C163" s="235"/>
      <c r="D163" s="235"/>
      <c r="E163" s="231"/>
      <c r="F163" s="236"/>
      <c r="G163" s="236"/>
      <c r="H163" s="14"/>
    </row>
    <row r="164" spans="1:8" x14ac:dyDescent="0.2">
      <c r="A164" s="237" t="s">
        <v>213</v>
      </c>
      <c r="B164" s="14"/>
      <c r="C164" s="238"/>
      <c r="D164" s="238"/>
      <c r="E164" s="239"/>
      <c r="F164" s="240"/>
      <c r="G164" s="241"/>
      <c r="H164" s="1"/>
    </row>
    <row r="165" spans="1:8" x14ac:dyDescent="0.2">
      <c r="A165" s="237" t="s">
        <v>214</v>
      </c>
      <c r="C165" s="238"/>
      <c r="D165" s="238"/>
      <c r="E165" s="239"/>
      <c r="F165" s="240"/>
      <c r="G165" s="240"/>
      <c r="H165" s="1"/>
    </row>
    <row r="166" spans="1:8" x14ac:dyDescent="0.2">
      <c r="A166" s="1"/>
      <c r="E166" s="227"/>
      <c r="F166" s="243"/>
      <c r="G166" s="244"/>
      <c r="H166" s="1"/>
    </row>
    <row r="167" spans="1:8" customFormat="1" ht="15" x14ac:dyDescent="0.25">
      <c r="C167" s="245"/>
      <c r="D167" s="245"/>
      <c r="E167" s="246"/>
      <c r="F167" s="247"/>
    </row>
    <row r="168" spans="1:8" customFormat="1" ht="15" x14ac:dyDescent="0.25">
      <c r="C168" s="245"/>
      <c r="D168" s="245"/>
      <c r="E168" s="246"/>
      <c r="F168" s="247"/>
    </row>
    <row r="169" spans="1:8" customFormat="1" ht="15" x14ac:dyDescent="0.25">
      <c r="C169" s="245"/>
      <c r="D169" s="245"/>
      <c r="E169" s="246"/>
      <c r="F169" s="247"/>
    </row>
    <row r="170" spans="1:8" customFormat="1" ht="15" x14ac:dyDescent="0.25">
      <c r="C170" s="245"/>
      <c r="D170" s="245"/>
      <c r="E170" s="246"/>
      <c r="F170" s="247"/>
    </row>
    <row r="171" spans="1:8" customFormat="1" ht="15" x14ac:dyDescent="0.25">
      <c r="C171" s="245"/>
      <c r="D171" s="245"/>
      <c r="E171" s="246"/>
      <c r="F171" s="247"/>
    </row>
    <row r="172" spans="1:8" customFormat="1" ht="15" x14ac:dyDescent="0.25">
      <c r="C172" s="245"/>
      <c r="D172" s="245"/>
      <c r="E172" s="246"/>
      <c r="F172" s="247"/>
    </row>
    <row r="173" spans="1:8" customFormat="1" ht="15" x14ac:dyDescent="0.25">
      <c r="C173" s="245"/>
      <c r="D173" s="245"/>
      <c r="E173" s="246"/>
      <c r="F173" s="247"/>
    </row>
    <row r="174" spans="1:8" customFormat="1" ht="15" x14ac:dyDescent="0.25">
      <c r="C174" s="245"/>
      <c r="D174" s="245"/>
      <c r="E174" s="246"/>
      <c r="F174" s="247"/>
    </row>
    <row r="175" spans="1:8" customFormat="1" ht="15" x14ac:dyDescent="0.25">
      <c r="C175" s="245"/>
      <c r="D175" s="245"/>
      <c r="E175" s="246"/>
      <c r="F175" s="247"/>
    </row>
    <row r="176" spans="1:8" customFormat="1" ht="15" x14ac:dyDescent="0.25">
      <c r="C176" s="245"/>
      <c r="D176" s="245"/>
      <c r="E176" s="246"/>
      <c r="F176" s="247"/>
    </row>
    <row r="177" spans="3:6" customFormat="1" ht="15" x14ac:dyDescent="0.25">
      <c r="C177" s="245"/>
      <c r="D177" s="245"/>
      <c r="E177" s="246"/>
      <c r="F177" s="247"/>
    </row>
    <row r="178" spans="3:6" customFormat="1" ht="15" x14ac:dyDescent="0.25">
      <c r="C178" s="245"/>
      <c r="D178" s="245"/>
      <c r="E178" s="246"/>
      <c r="F178" s="247"/>
    </row>
    <row r="179" spans="3:6" customFormat="1" ht="15" x14ac:dyDescent="0.25">
      <c r="C179" s="245"/>
      <c r="D179" s="245"/>
      <c r="E179" s="246"/>
      <c r="F179" s="247"/>
    </row>
    <row r="180" spans="3:6" customFormat="1" ht="15" x14ac:dyDescent="0.25">
      <c r="C180" s="245"/>
      <c r="D180" s="245"/>
      <c r="E180" s="246"/>
      <c r="F180" s="247"/>
    </row>
    <row r="181" spans="3:6" customFormat="1" ht="15" x14ac:dyDescent="0.25">
      <c r="C181" s="245"/>
      <c r="D181" s="245"/>
      <c r="E181" s="246"/>
      <c r="F181" s="247"/>
    </row>
    <row r="182" spans="3:6" customFormat="1" ht="15" x14ac:dyDescent="0.25">
      <c r="C182" s="245"/>
      <c r="D182" s="245"/>
      <c r="E182" s="246"/>
      <c r="F182" s="247"/>
    </row>
    <row r="183" spans="3:6" customFormat="1" ht="15" x14ac:dyDescent="0.25">
      <c r="C183" s="245"/>
      <c r="D183" s="245"/>
      <c r="E183" s="246"/>
      <c r="F183" s="247"/>
    </row>
    <row r="184" spans="3:6" customFormat="1" ht="15" x14ac:dyDescent="0.25">
      <c r="C184" s="245"/>
      <c r="D184" s="245"/>
      <c r="E184" s="246"/>
      <c r="F184" s="247"/>
    </row>
    <row r="185" spans="3:6" customFormat="1" ht="15" x14ac:dyDescent="0.25">
      <c r="C185" s="245"/>
      <c r="D185" s="245"/>
      <c r="E185" s="246"/>
      <c r="F185" s="247"/>
    </row>
    <row r="186" spans="3:6" customFormat="1" ht="15" x14ac:dyDescent="0.25">
      <c r="C186" s="245"/>
      <c r="D186" s="245"/>
      <c r="E186" s="246"/>
      <c r="F186" s="247"/>
    </row>
    <row r="187" spans="3:6" customFormat="1" ht="15" x14ac:dyDescent="0.25">
      <c r="C187" s="245"/>
      <c r="D187" s="245"/>
      <c r="E187" s="246"/>
      <c r="F187" s="247"/>
    </row>
    <row r="188" spans="3:6" customFormat="1" ht="15" x14ac:dyDescent="0.25">
      <c r="C188" s="245"/>
      <c r="D188" s="245"/>
      <c r="E188" s="246"/>
      <c r="F188" s="247"/>
    </row>
    <row r="189" spans="3:6" customFormat="1" ht="15" x14ac:dyDescent="0.25">
      <c r="C189" s="245"/>
      <c r="D189" s="245"/>
      <c r="E189" s="246"/>
      <c r="F189" s="247"/>
    </row>
    <row r="190" spans="3:6" customFormat="1" ht="15" x14ac:dyDescent="0.25">
      <c r="C190" s="245"/>
      <c r="D190" s="245"/>
      <c r="E190" s="246"/>
      <c r="F190" s="247"/>
    </row>
    <row r="191" spans="3:6" customFormat="1" ht="15" x14ac:dyDescent="0.25">
      <c r="C191" s="245"/>
      <c r="D191" s="245"/>
      <c r="E191" s="246"/>
      <c r="F191" s="247"/>
    </row>
    <row r="192" spans="3:6" customFormat="1" ht="15" x14ac:dyDescent="0.25">
      <c r="C192" s="245"/>
      <c r="D192" s="245"/>
      <c r="E192" s="246"/>
      <c r="F192" s="247"/>
    </row>
    <row r="193" spans="3:6" customFormat="1" ht="15" x14ac:dyDescent="0.25">
      <c r="C193" s="245"/>
      <c r="D193" s="245"/>
      <c r="E193" s="246"/>
      <c r="F193" s="247"/>
    </row>
    <row r="194" spans="3:6" customFormat="1" ht="15" x14ac:dyDescent="0.25">
      <c r="C194" s="245"/>
      <c r="D194" s="245"/>
      <c r="E194" s="246"/>
      <c r="F194" s="247"/>
    </row>
    <row r="195" spans="3:6" customFormat="1" ht="15" x14ac:dyDescent="0.25">
      <c r="C195" s="245"/>
      <c r="D195" s="245"/>
      <c r="E195" s="246"/>
      <c r="F195" s="247"/>
    </row>
    <row r="196" spans="3:6" customFormat="1" ht="15" x14ac:dyDescent="0.25">
      <c r="C196" s="245"/>
      <c r="D196" s="245"/>
      <c r="E196" s="246"/>
      <c r="F196" s="247"/>
    </row>
    <row r="197" spans="3:6" customFormat="1" ht="15" x14ac:dyDescent="0.25">
      <c r="C197" s="245"/>
      <c r="D197" s="245"/>
      <c r="E197" s="246"/>
      <c r="F197" s="247"/>
    </row>
    <row r="198" spans="3:6" customFormat="1" ht="15" x14ac:dyDescent="0.25">
      <c r="C198" s="245"/>
      <c r="D198" s="245"/>
      <c r="E198" s="246"/>
      <c r="F198" s="247"/>
    </row>
    <row r="199" spans="3:6" customFormat="1" ht="15" x14ac:dyDescent="0.25">
      <c r="C199" s="245"/>
      <c r="D199" s="245"/>
      <c r="E199" s="246"/>
      <c r="F199" s="247"/>
    </row>
    <row r="200" spans="3:6" customFormat="1" ht="15" x14ac:dyDescent="0.25">
      <c r="C200" s="245"/>
      <c r="D200" s="245"/>
      <c r="E200" s="246"/>
      <c r="F200" s="247"/>
    </row>
    <row r="201" spans="3:6" customFormat="1" ht="15" x14ac:dyDescent="0.25">
      <c r="C201" s="245"/>
      <c r="D201" s="245"/>
      <c r="E201" s="246"/>
      <c r="F201" s="247"/>
    </row>
    <row r="202" spans="3:6" customFormat="1" ht="15" x14ac:dyDescent="0.25">
      <c r="C202" s="245"/>
      <c r="D202" s="245"/>
      <c r="E202" s="246"/>
      <c r="F202" s="247"/>
    </row>
    <row r="203" spans="3:6" customFormat="1" ht="15" x14ac:dyDescent="0.25">
      <c r="C203" s="245"/>
      <c r="D203" s="245"/>
      <c r="E203" s="246"/>
      <c r="F203" s="247"/>
    </row>
    <row r="204" spans="3:6" customFormat="1" ht="15" x14ac:dyDescent="0.25">
      <c r="C204" s="245"/>
      <c r="D204" s="245"/>
      <c r="E204" s="246"/>
      <c r="F204" s="247"/>
    </row>
    <row r="205" spans="3:6" customFormat="1" ht="15" x14ac:dyDescent="0.25">
      <c r="C205" s="245"/>
      <c r="D205" s="245"/>
      <c r="E205" s="246"/>
      <c r="F205" s="247"/>
    </row>
    <row r="206" spans="3:6" customFormat="1" ht="15" x14ac:dyDescent="0.25">
      <c r="C206" s="245"/>
      <c r="D206" s="245"/>
      <c r="E206" s="246"/>
      <c r="F206" s="247"/>
    </row>
    <row r="207" spans="3:6" customFormat="1" ht="15" x14ac:dyDescent="0.25">
      <c r="C207" s="245"/>
      <c r="D207" s="245"/>
      <c r="E207" s="246"/>
      <c r="F207" s="247"/>
    </row>
    <row r="208" spans="3:6" customFormat="1" ht="15" x14ac:dyDescent="0.25">
      <c r="C208" s="245"/>
      <c r="D208" s="245"/>
      <c r="E208" s="246"/>
      <c r="F208" s="247"/>
    </row>
    <row r="209" spans="3:6" customFormat="1" ht="15" x14ac:dyDescent="0.25">
      <c r="C209" s="245"/>
      <c r="D209" s="245"/>
      <c r="E209" s="246"/>
      <c r="F209" s="247"/>
    </row>
    <row r="210" spans="3:6" customFormat="1" ht="15" x14ac:dyDescent="0.25">
      <c r="C210" s="245"/>
      <c r="D210" s="245"/>
      <c r="E210" s="246"/>
      <c r="F210" s="247"/>
    </row>
    <row r="211" spans="3:6" customFormat="1" ht="15" x14ac:dyDescent="0.25">
      <c r="C211" s="245"/>
      <c r="D211" s="245"/>
      <c r="E211" s="246"/>
      <c r="F211" s="247"/>
    </row>
    <row r="212" spans="3:6" customFormat="1" ht="15" x14ac:dyDescent="0.25">
      <c r="C212" s="245"/>
      <c r="D212" s="245"/>
      <c r="E212" s="246"/>
      <c r="F212" s="247"/>
    </row>
    <row r="213" spans="3:6" customFormat="1" ht="15" x14ac:dyDescent="0.25">
      <c r="C213" s="245"/>
      <c r="D213" s="245"/>
      <c r="E213" s="246"/>
      <c r="F213" s="247"/>
    </row>
    <row r="214" spans="3:6" customFormat="1" ht="15" x14ac:dyDescent="0.25">
      <c r="C214" s="245"/>
      <c r="D214" s="245"/>
      <c r="E214" s="246"/>
      <c r="F214" s="247"/>
    </row>
    <row r="215" spans="3:6" customFormat="1" ht="15" x14ac:dyDescent="0.25">
      <c r="C215" s="245"/>
      <c r="D215" s="245"/>
      <c r="E215" s="246"/>
      <c r="F215" s="247"/>
    </row>
    <row r="216" spans="3:6" customFormat="1" ht="15" x14ac:dyDescent="0.25">
      <c r="C216" s="245"/>
      <c r="D216" s="245"/>
      <c r="E216" s="246"/>
      <c r="F216" s="247"/>
    </row>
    <row r="217" spans="3:6" customFormat="1" ht="15" x14ac:dyDescent="0.25">
      <c r="C217" s="245"/>
      <c r="D217" s="245"/>
      <c r="E217" s="246"/>
      <c r="F217" s="247"/>
    </row>
    <row r="218" spans="3:6" customFormat="1" ht="15" x14ac:dyDescent="0.25">
      <c r="C218" s="245"/>
      <c r="D218" s="245"/>
      <c r="E218" s="246"/>
      <c r="F218" s="247"/>
    </row>
    <row r="219" spans="3:6" customFormat="1" ht="15" x14ac:dyDescent="0.25">
      <c r="C219" s="245"/>
      <c r="D219" s="245"/>
      <c r="E219" s="246"/>
      <c r="F219" s="247"/>
    </row>
    <row r="220" spans="3:6" customFormat="1" ht="15" x14ac:dyDescent="0.25">
      <c r="C220" s="245"/>
      <c r="D220" s="245"/>
      <c r="E220" s="246"/>
      <c r="F220" s="247"/>
    </row>
    <row r="221" spans="3:6" customFormat="1" ht="15" x14ac:dyDescent="0.25">
      <c r="C221" s="245"/>
      <c r="D221" s="245"/>
      <c r="E221" s="246"/>
      <c r="F221" s="247"/>
    </row>
    <row r="222" spans="3:6" customFormat="1" ht="15" x14ac:dyDescent="0.25">
      <c r="C222" s="245"/>
      <c r="D222" s="245"/>
      <c r="E222" s="246"/>
      <c r="F222" s="247"/>
    </row>
    <row r="223" spans="3:6" customFormat="1" ht="15" x14ac:dyDescent="0.25">
      <c r="C223" s="245"/>
      <c r="D223" s="245"/>
      <c r="E223" s="246"/>
      <c r="F223" s="247"/>
    </row>
    <row r="224" spans="3:6" customFormat="1" ht="15" x14ac:dyDescent="0.25">
      <c r="C224" s="245"/>
      <c r="D224" s="245"/>
      <c r="E224" s="246"/>
      <c r="F224" s="247"/>
    </row>
    <row r="225" spans="3:6" customFormat="1" ht="15" x14ac:dyDescent="0.25">
      <c r="C225" s="245"/>
      <c r="D225" s="245"/>
      <c r="E225" s="246"/>
      <c r="F225" s="247"/>
    </row>
    <row r="226" spans="3:6" customFormat="1" ht="15" x14ac:dyDescent="0.25">
      <c r="C226" s="245"/>
      <c r="D226" s="245"/>
      <c r="E226" s="246"/>
      <c r="F226" s="247"/>
    </row>
    <row r="227" spans="3:6" customFormat="1" ht="15" x14ac:dyDescent="0.25">
      <c r="C227" s="245"/>
      <c r="D227" s="245"/>
      <c r="E227" s="246"/>
      <c r="F227" s="247"/>
    </row>
    <row r="228" spans="3:6" customFormat="1" ht="15" x14ac:dyDescent="0.25">
      <c r="C228" s="245"/>
      <c r="D228" s="245"/>
      <c r="E228" s="246"/>
      <c r="F228" s="247"/>
    </row>
    <row r="229" spans="3:6" customFormat="1" ht="15" x14ac:dyDescent="0.25">
      <c r="C229" s="245"/>
      <c r="D229" s="245"/>
      <c r="E229" s="246"/>
      <c r="F229" s="247"/>
    </row>
    <row r="230" spans="3:6" customFormat="1" ht="15" x14ac:dyDescent="0.25">
      <c r="C230" s="245"/>
      <c r="D230" s="245"/>
      <c r="E230" s="246"/>
      <c r="F230" s="247"/>
    </row>
    <row r="231" spans="3:6" customFormat="1" ht="15" x14ac:dyDescent="0.25">
      <c r="C231" s="245"/>
      <c r="D231" s="245"/>
      <c r="E231" s="246"/>
      <c r="F231" s="247"/>
    </row>
    <row r="232" spans="3:6" customFormat="1" ht="15" x14ac:dyDescent="0.25">
      <c r="C232" s="245"/>
      <c r="D232" s="245"/>
      <c r="E232" s="246"/>
      <c r="F232" s="247"/>
    </row>
    <row r="233" spans="3:6" customFormat="1" ht="15" x14ac:dyDescent="0.25">
      <c r="C233" s="245"/>
      <c r="D233" s="245"/>
      <c r="E233" s="246"/>
      <c r="F233" s="247"/>
    </row>
    <row r="234" spans="3:6" customFormat="1" ht="15" x14ac:dyDescent="0.25">
      <c r="C234" s="245"/>
      <c r="D234" s="245"/>
      <c r="E234" s="246"/>
      <c r="F234" s="247"/>
    </row>
    <row r="235" spans="3:6" customFormat="1" ht="15" x14ac:dyDescent="0.25">
      <c r="C235" s="245"/>
      <c r="D235" s="245"/>
      <c r="E235" s="246"/>
      <c r="F235" s="247"/>
    </row>
    <row r="236" spans="3:6" customFormat="1" ht="15" x14ac:dyDescent="0.25">
      <c r="C236" s="245"/>
      <c r="D236" s="245"/>
      <c r="E236" s="246"/>
      <c r="F236" s="247"/>
    </row>
    <row r="237" spans="3:6" customFormat="1" ht="15" x14ac:dyDescent="0.25">
      <c r="C237" s="245"/>
      <c r="D237" s="245"/>
      <c r="E237" s="246"/>
      <c r="F237" s="247"/>
    </row>
    <row r="238" spans="3:6" customFormat="1" ht="15" x14ac:dyDescent="0.25">
      <c r="C238" s="245"/>
      <c r="D238" s="245"/>
      <c r="E238" s="246"/>
      <c r="F238" s="247"/>
    </row>
    <row r="239" spans="3:6" customFormat="1" ht="15" x14ac:dyDescent="0.25">
      <c r="C239" s="245"/>
      <c r="D239" s="245"/>
      <c r="E239" s="246"/>
      <c r="F239" s="247"/>
    </row>
    <row r="240" spans="3:6" customFormat="1" ht="15" x14ac:dyDescent="0.25">
      <c r="C240" s="245"/>
      <c r="D240" s="245"/>
      <c r="E240" s="246"/>
      <c r="F240" s="247"/>
    </row>
    <row r="241" spans="3:6" customFormat="1" ht="15" x14ac:dyDescent="0.25">
      <c r="C241" s="245"/>
      <c r="D241" s="245"/>
      <c r="E241" s="246"/>
      <c r="F241" s="247"/>
    </row>
    <row r="242" spans="3:6" customFormat="1" ht="15" x14ac:dyDescent="0.25">
      <c r="C242" s="245"/>
      <c r="D242" s="245"/>
      <c r="E242" s="246"/>
      <c r="F242" s="247"/>
    </row>
    <row r="243" spans="3:6" customFormat="1" ht="15" x14ac:dyDescent="0.25">
      <c r="C243" s="245"/>
      <c r="D243" s="245"/>
      <c r="E243" s="246"/>
      <c r="F243" s="247"/>
    </row>
    <row r="244" spans="3:6" customFormat="1" ht="15" x14ac:dyDescent="0.25">
      <c r="C244" s="245"/>
      <c r="D244" s="245"/>
      <c r="E244" s="246"/>
      <c r="F244" s="247"/>
    </row>
    <row r="245" spans="3:6" customFormat="1" ht="15" x14ac:dyDescent="0.25">
      <c r="C245" s="245"/>
      <c r="D245" s="245"/>
      <c r="E245" s="246"/>
      <c r="F245" s="247"/>
    </row>
    <row r="246" spans="3:6" customFormat="1" ht="15" x14ac:dyDescent="0.25">
      <c r="C246" s="245"/>
      <c r="D246" s="245"/>
      <c r="E246" s="246"/>
      <c r="F246" s="247"/>
    </row>
    <row r="247" spans="3:6" customFormat="1" ht="15" x14ac:dyDescent="0.25">
      <c r="C247" s="245"/>
      <c r="D247" s="245"/>
      <c r="E247" s="246"/>
      <c r="F247" s="247"/>
    </row>
    <row r="248" spans="3:6" customFormat="1" ht="15" x14ac:dyDescent="0.25">
      <c r="C248" s="245"/>
      <c r="D248" s="245"/>
      <c r="E248" s="246"/>
      <c r="F248" s="247"/>
    </row>
    <row r="249" spans="3:6" customFormat="1" ht="15" x14ac:dyDescent="0.25">
      <c r="C249" s="245"/>
      <c r="D249" s="245"/>
      <c r="E249" s="246"/>
      <c r="F249" s="247"/>
    </row>
    <row r="250" spans="3:6" customFormat="1" ht="15" x14ac:dyDescent="0.25">
      <c r="C250" s="245"/>
      <c r="D250" s="245"/>
      <c r="E250" s="246"/>
      <c r="F250" s="247"/>
    </row>
    <row r="251" spans="3:6" customFormat="1" ht="15" x14ac:dyDescent="0.25">
      <c r="C251" s="245"/>
      <c r="D251" s="245"/>
      <c r="E251" s="246"/>
      <c r="F251" s="247"/>
    </row>
    <row r="252" spans="3:6" customFormat="1" ht="15" x14ac:dyDescent="0.25">
      <c r="C252" s="245"/>
      <c r="D252" s="245"/>
      <c r="E252" s="246"/>
      <c r="F252" s="247"/>
    </row>
    <row r="253" spans="3:6" customFormat="1" ht="15" x14ac:dyDescent="0.25">
      <c r="C253" s="245"/>
      <c r="D253" s="245"/>
      <c r="E253" s="246"/>
      <c r="F253" s="247"/>
    </row>
    <row r="254" spans="3:6" customFormat="1" ht="15" x14ac:dyDescent="0.25">
      <c r="C254" s="245"/>
      <c r="D254" s="245"/>
      <c r="E254" s="246"/>
      <c r="F254" s="247"/>
    </row>
    <row r="255" spans="3:6" customFormat="1" ht="15" x14ac:dyDescent="0.25">
      <c r="C255" s="245"/>
      <c r="D255" s="245"/>
      <c r="E255" s="246"/>
      <c r="F255" s="247"/>
    </row>
    <row r="256" spans="3:6" customFormat="1" ht="15" x14ac:dyDescent="0.25">
      <c r="C256" s="245"/>
      <c r="D256" s="245"/>
      <c r="E256" s="246"/>
      <c r="F256" s="247"/>
    </row>
    <row r="257" spans="3:6" customFormat="1" ht="15" x14ac:dyDescent="0.25">
      <c r="C257" s="245"/>
      <c r="D257" s="245"/>
      <c r="E257" s="246"/>
      <c r="F257" s="247"/>
    </row>
    <row r="258" spans="3:6" customFormat="1" ht="15" x14ac:dyDescent="0.25">
      <c r="C258" s="245"/>
      <c r="D258" s="245"/>
      <c r="E258" s="246"/>
      <c r="F258" s="247"/>
    </row>
    <row r="259" spans="3:6" customFormat="1" ht="15" x14ac:dyDescent="0.25">
      <c r="C259" s="245"/>
      <c r="D259" s="245"/>
      <c r="E259" s="246"/>
      <c r="F259" s="247"/>
    </row>
    <row r="260" spans="3:6" customFormat="1" ht="15" x14ac:dyDescent="0.25">
      <c r="C260" s="245"/>
      <c r="D260" s="245"/>
      <c r="E260" s="246"/>
      <c r="F260" s="247"/>
    </row>
    <row r="261" spans="3:6" customFormat="1" ht="15" x14ac:dyDescent="0.25">
      <c r="C261" s="245"/>
      <c r="D261" s="245"/>
      <c r="E261" s="246"/>
      <c r="F261" s="247"/>
    </row>
    <row r="262" spans="3:6" customFormat="1" ht="15" x14ac:dyDescent="0.25">
      <c r="C262" s="245"/>
      <c r="D262" s="245"/>
      <c r="E262" s="246"/>
      <c r="F262" s="247"/>
    </row>
    <row r="263" spans="3:6" customFormat="1" ht="15" x14ac:dyDescent="0.25">
      <c r="C263" s="245"/>
      <c r="D263" s="245"/>
      <c r="E263" s="246"/>
      <c r="F263" s="247"/>
    </row>
    <row r="264" spans="3:6" customFormat="1" ht="15" x14ac:dyDescent="0.25">
      <c r="C264" s="245"/>
      <c r="D264" s="245"/>
      <c r="E264" s="246"/>
      <c r="F264" s="247"/>
    </row>
    <row r="265" spans="3:6" customFormat="1" ht="15" x14ac:dyDescent="0.25">
      <c r="C265" s="245"/>
      <c r="D265" s="245"/>
      <c r="E265" s="246"/>
      <c r="F265" s="247"/>
    </row>
    <row r="266" spans="3:6" customFormat="1" ht="15" x14ac:dyDescent="0.25">
      <c r="C266" s="245"/>
      <c r="D266" s="245"/>
      <c r="E266" s="246"/>
      <c r="F266" s="247"/>
    </row>
    <row r="267" spans="3:6" customFormat="1" ht="15" x14ac:dyDescent="0.25">
      <c r="C267" s="245"/>
      <c r="D267" s="245"/>
      <c r="E267" s="246"/>
      <c r="F267" s="247"/>
    </row>
    <row r="268" spans="3:6" customFormat="1" ht="15" x14ac:dyDescent="0.25">
      <c r="C268" s="245"/>
      <c r="D268" s="245"/>
      <c r="E268" s="246"/>
      <c r="F268" s="247"/>
    </row>
    <row r="269" spans="3:6" customFormat="1" ht="15" x14ac:dyDescent="0.25">
      <c r="C269" s="245"/>
      <c r="D269" s="245"/>
      <c r="E269" s="246"/>
      <c r="F269" s="247"/>
    </row>
    <row r="270" spans="3:6" customFormat="1" ht="15" x14ac:dyDescent="0.25">
      <c r="C270" s="245"/>
      <c r="D270" s="245"/>
      <c r="E270" s="246"/>
      <c r="F270" s="247"/>
    </row>
    <row r="271" spans="3:6" customFormat="1" ht="15" x14ac:dyDescent="0.25">
      <c r="C271" s="245"/>
      <c r="D271" s="245"/>
      <c r="E271" s="246"/>
      <c r="F271" s="247"/>
    </row>
    <row r="272" spans="3:6" customFormat="1" ht="15" x14ac:dyDescent="0.25">
      <c r="C272" s="245"/>
      <c r="D272" s="245"/>
      <c r="E272" s="246"/>
      <c r="F272" s="247"/>
    </row>
    <row r="273" spans="3:6" customFormat="1" ht="15" x14ac:dyDescent="0.25">
      <c r="C273" s="245"/>
      <c r="D273" s="245"/>
      <c r="E273" s="246"/>
      <c r="F273" s="247"/>
    </row>
    <row r="274" spans="3:6" customFormat="1" ht="15" x14ac:dyDescent="0.25">
      <c r="C274" s="245"/>
      <c r="D274" s="245"/>
      <c r="E274" s="246"/>
      <c r="F274" s="247"/>
    </row>
    <row r="275" spans="3:6" customFormat="1" ht="15" x14ac:dyDescent="0.25">
      <c r="C275" s="245"/>
      <c r="D275" s="245"/>
      <c r="E275" s="246"/>
      <c r="F275" s="247"/>
    </row>
    <row r="276" spans="3:6" customFormat="1" ht="15" x14ac:dyDescent="0.25">
      <c r="C276" s="245"/>
      <c r="D276" s="245"/>
      <c r="E276" s="246"/>
      <c r="F276" s="247"/>
    </row>
    <row r="277" spans="3:6" customFormat="1" ht="15" x14ac:dyDescent="0.25">
      <c r="C277" s="245"/>
      <c r="D277" s="245"/>
      <c r="E277" s="246"/>
      <c r="F277" s="247"/>
    </row>
    <row r="278" spans="3:6" customFormat="1" ht="15" x14ac:dyDescent="0.25">
      <c r="C278" s="245"/>
      <c r="D278" s="245"/>
      <c r="E278" s="246"/>
      <c r="F278" s="247"/>
    </row>
    <row r="279" spans="3:6" customFormat="1" ht="15" x14ac:dyDescent="0.25">
      <c r="C279" s="245"/>
      <c r="D279" s="245"/>
      <c r="E279" s="246"/>
      <c r="F279" s="247"/>
    </row>
    <row r="280" spans="3:6" customFormat="1" ht="15" x14ac:dyDescent="0.25">
      <c r="C280" s="245"/>
      <c r="D280" s="245"/>
      <c r="E280" s="246"/>
      <c r="F280" s="247"/>
    </row>
    <row r="281" spans="3:6" customFormat="1" ht="15" x14ac:dyDescent="0.25">
      <c r="C281" s="245"/>
      <c r="D281" s="245"/>
      <c r="E281" s="246"/>
      <c r="F281" s="247"/>
    </row>
    <row r="282" spans="3:6" customFormat="1" ht="15" x14ac:dyDescent="0.25">
      <c r="C282" s="245"/>
      <c r="D282" s="245"/>
      <c r="E282" s="246"/>
      <c r="F282" s="247"/>
    </row>
    <row r="283" spans="3:6" customFormat="1" ht="15" x14ac:dyDescent="0.25">
      <c r="C283" s="245"/>
      <c r="D283" s="245"/>
      <c r="E283" s="246"/>
      <c r="F283" s="247"/>
    </row>
    <row r="284" spans="3:6" customFormat="1" ht="15" x14ac:dyDescent="0.25">
      <c r="C284" s="245"/>
      <c r="D284" s="245"/>
      <c r="E284" s="246"/>
      <c r="F284" s="247"/>
    </row>
    <row r="285" spans="3:6" customFormat="1" ht="15" x14ac:dyDescent="0.25">
      <c r="C285" s="245"/>
      <c r="D285" s="245"/>
      <c r="E285" s="246"/>
      <c r="F285" s="247"/>
    </row>
    <row r="286" spans="3:6" customFormat="1" ht="15" x14ac:dyDescent="0.25">
      <c r="C286" s="245"/>
      <c r="D286" s="245"/>
      <c r="E286" s="246"/>
      <c r="F286" s="247"/>
    </row>
    <row r="287" spans="3:6" customFormat="1" ht="15" x14ac:dyDescent="0.25">
      <c r="C287" s="245"/>
      <c r="D287" s="245"/>
      <c r="E287" s="246"/>
      <c r="F287" s="247"/>
    </row>
    <row r="288" spans="3:6" customFormat="1" ht="15" x14ac:dyDescent="0.25">
      <c r="C288" s="245"/>
      <c r="D288" s="245"/>
      <c r="E288" s="246"/>
      <c r="F288" s="247"/>
    </row>
    <row r="289" spans="3:6" customFormat="1" ht="15" x14ac:dyDescent="0.25">
      <c r="C289" s="245"/>
      <c r="D289" s="245"/>
      <c r="E289" s="246"/>
      <c r="F289" s="247"/>
    </row>
    <row r="290" spans="3:6" customFormat="1" ht="15" x14ac:dyDescent="0.25">
      <c r="C290" s="245"/>
      <c r="D290" s="245"/>
      <c r="E290" s="246"/>
      <c r="F290" s="247"/>
    </row>
    <row r="291" spans="3:6" customFormat="1" ht="15" x14ac:dyDescent="0.25">
      <c r="C291" s="245"/>
      <c r="D291" s="245"/>
      <c r="E291" s="246"/>
      <c r="F291" s="247"/>
    </row>
    <row r="292" spans="3:6" customFormat="1" ht="15" x14ac:dyDescent="0.25">
      <c r="C292" s="245"/>
      <c r="D292" s="245"/>
      <c r="E292" s="246"/>
      <c r="F292" s="247"/>
    </row>
    <row r="293" spans="3:6" customFormat="1" ht="15" x14ac:dyDescent="0.25">
      <c r="C293" s="245"/>
      <c r="D293" s="245"/>
      <c r="E293" s="246"/>
      <c r="F293" s="247"/>
    </row>
    <row r="294" spans="3:6" customFormat="1" ht="15" x14ac:dyDescent="0.25">
      <c r="C294" s="245"/>
      <c r="D294" s="245"/>
      <c r="E294" s="246"/>
      <c r="F294" s="247"/>
    </row>
    <row r="295" spans="3:6" customFormat="1" ht="15" x14ac:dyDescent="0.25">
      <c r="C295" s="245"/>
      <c r="D295" s="245"/>
      <c r="E295" s="246"/>
      <c r="F295" s="247"/>
    </row>
    <row r="296" spans="3:6" customFormat="1" ht="15" x14ac:dyDescent="0.25">
      <c r="C296" s="245"/>
      <c r="D296" s="245"/>
      <c r="E296" s="246"/>
      <c r="F296" s="247"/>
    </row>
    <row r="297" spans="3:6" customFormat="1" ht="15" x14ac:dyDescent="0.25">
      <c r="C297" s="245"/>
      <c r="D297" s="245"/>
      <c r="E297" s="246"/>
      <c r="F297" s="247"/>
    </row>
    <row r="298" spans="3:6" customFormat="1" ht="15" x14ac:dyDescent="0.25">
      <c r="C298" s="245"/>
      <c r="D298" s="245"/>
      <c r="E298" s="246"/>
      <c r="F298" s="247"/>
    </row>
    <row r="299" spans="3:6" customFormat="1" ht="15" x14ac:dyDescent="0.25">
      <c r="C299" s="245"/>
      <c r="D299" s="245"/>
      <c r="E299" s="246"/>
      <c r="F299" s="247"/>
    </row>
    <row r="300" spans="3:6" customFormat="1" ht="15" x14ac:dyDescent="0.25">
      <c r="C300" s="245"/>
      <c r="D300" s="245"/>
      <c r="E300" s="246"/>
      <c r="F300" s="247"/>
    </row>
    <row r="301" spans="3:6" customFormat="1" ht="15" x14ac:dyDescent="0.25">
      <c r="C301" s="245"/>
      <c r="D301" s="245"/>
      <c r="E301" s="246"/>
      <c r="F301" s="247"/>
    </row>
    <row r="302" spans="3:6" customFormat="1" ht="15" x14ac:dyDescent="0.25">
      <c r="C302" s="245"/>
      <c r="D302" s="245"/>
      <c r="E302" s="246"/>
      <c r="F302" s="247"/>
    </row>
    <row r="303" spans="3:6" customFormat="1" ht="15" x14ac:dyDescent="0.25">
      <c r="C303" s="245"/>
      <c r="D303" s="245"/>
      <c r="E303" s="246"/>
      <c r="F303" s="247"/>
    </row>
    <row r="304" spans="3:6" customFormat="1" ht="15" x14ac:dyDescent="0.25">
      <c r="C304" s="245"/>
      <c r="D304" s="245"/>
      <c r="E304" s="246"/>
      <c r="F304" s="247"/>
    </row>
    <row r="305" spans="3:6" customFormat="1" ht="15" x14ac:dyDescent="0.25">
      <c r="C305" s="245"/>
      <c r="D305" s="245"/>
      <c r="E305" s="246"/>
      <c r="F305" s="247"/>
    </row>
    <row r="306" spans="3:6" customFormat="1" ht="15" x14ac:dyDescent="0.25">
      <c r="C306" s="245"/>
      <c r="D306" s="245"/>
      <c r="E306" s="246"/>
      <c r="F306" s="247"/>
    </row>
    <row r="307" spans="3:6" customFormat="1" ht="15" x14ac:dyDescent="0.25">
      <c r="C307" s="245"/>
      <c r="D307" s="245"/>
      <c r="E307" s="246"/>
      <c r="F307" s="247"/>
    </row>
    <row r="308" spans="3:6" customFormat="1" ht="15" x14ac:dyDescent="0.25">
      <c r="C308" s="245"/>
      <c r="D308" s="245"/>
      <c r="E308" s="246"/>
      <c r="F308" s="247"/>
    </row>
    <row r="309" spans="3:6" customFormat="1" ht="15" x14ac:dyDescent="0.25">
      <c r="C309" s="245"/>
      <c r="D309" s="245"/>
      <c r="E309" s="246"/>
      <c r="F309" s="247"/>
    </row>
    <row r="310" spans="3:6" customFormat="1" ht="15" x14ac:dyDescent="0.25">
      <c r="C310" s="245"/>
      <c r="D310" s="245"/>
      <c r="E310" s="246"/>
      <c r="F310" s="247"/>
    </row>
    <row r="311" spans="3:6" customFormat="1" ht="15" x14ac:dyDescent="0.25">
      <c r="C311" s="245"/>
      <c r="D311" s="245"/>
      <c r="E311" s="246"/>
      <c r="F311" s="247"/>
    </row>
    <row r="312" spans="3:6" customFormat="1" ht="15" x14ac:dyDescent="0.25">
      <c r="C312" s="245"/>
      <c r="D312" s="245"/>
      <c r="E312" s="246"/>
      <c r="F312" s="247"/>
    </row>
    <row r="313" spans="3:6" customFormat="1" ht="15" x14ac:dyDescent="0.25">
      <c r="C313" s="245"/>
      <c r="D313" s="245"/>
      <c r="E313" s="246"/>
      <c r="F313" s="247"/>
    </row>
    <row r="314" spans="3:6" customFormat="1" ht="15" x14ac:dyDescent="0.25">
      <c r="C314" s="245"/>
      <c r="D314" s="245"/>
      <c r="E314" s="246"/>
      <c r="F314" s="247"/>
    </row>
    <row r="315" spans="3:6" customFormat="1" ht="15" x14ac:dyDescent="0.25">
      <c r="C315" s="245"/>
      <c r="D315" s="245"/>
      <c r="E315" s="246"/>
      <c r="F315" s="247"/>
    </row>
    <row r="316" spans="3:6" customFormat="1" ht="15" x14ac:dyDescent="0.25">
      <c r="C316" s="245"/>
      <c r="D316" s="245"/>
      <c r="E316" s="246"/>
      <c r="F316" s="247"/>
    </row>
    <row r="317" spans="3:6" customFormat="1" ht="15" x14ac:dyDescent="0.25">
      <c r="C317" s="245"/>
      <c r="D317" s="245"/>
      <c r="E317" s="246"/>
      <c r="F317" s="247"/>
    </row>
    <row r="318" spans="3:6" customFormat="1" ht="15" x14ac:dyDescent="0.25">
      <c r="C318" s="245"/>
      <c r="D318" s="245"/>
      <c r="E318" s="246"/>
      <c r="F318" s="247"/>
    </row>
    <row r="319" spans="3:6" customFormat="1" ht="15" x14ac:dyDescent="0.25">
      <c r="C319" s="245"/>
      <c r="D319" s="245"/>
      <c r="E319" s="246"/>
      <c r="F319" s="247"/>
    </row>
    <row r="320" spans="3:6" customFormat="1" ht="15" x14ac:dyDescent="0.25">
      <c r="C320" s="245"/>
      <c r="D320" s="245"/>
      <c r="E320" s="246"/>
      <c r="F320" s="247"/>
    </row>
    <row r="321" spans="3:6" customFormat="1" ht="15" x14ac:dyDescent="0.25">
      <c r="C321" s="245"/>
      <c r="D321" s="245"/>
      <c r="E321" s="246"/>
      <c r="F321" s="247"/>
    </row>
    <row r="322" spans="3:6" customFormat="1" ht="15" x14ac:dyDescent="0.25">
      <c r="C322" s="245"/>
      <c r="D322" s="245"/>
      <c r="E322" s="246"/>
      <c r="F322" s="247"/>
    </row>
    <row r="323" spans="3:6" customFormat="1" ht="15" x14ac:dyDescent="0.25">
      <c r="C323" s="245"/>
      <c r="D323" s="245"/>
      <c r="E323" s="246"/>
      <c r="F323" s="247"/>
    </row>
    <row r="324" spans="3:6" customFormat="1" ht="15" x14ac:dyDescent="0.25">
      <c r="C324" s="245"/>
      <c r="D324" s="245"/>
      <c r="E324" s="246"/>
      <c r="F324" s="247"/>
    </row>
    <row r="325" spans="3:6" customFormat="1" ht="15" x14ac:dyDescent="0.25">
      <c r="C325" s="245"/>
      <c r="D325" s="245"/>
      <c r="E325" s="246"/>
      <c r="F325" s="247"/>
    </row>
    <row r="326" spans="3:6" customFormat="1" ht="15" x14ac:dyDescent="0.25">
      <c r="C326" s="245"/>
      <c r="D326" s="245"/>
      <c r="E326" s="246"/>
      <c r="F326" s="247"/>
    </row>
    <row r="327" spans="3:6" customFormat="1" ht="15" x14ac:dyDescent="0.25">
      <c r="C327" s="245"/>
      <c r="D327" s="245"/>
      <c r="E327" s="246"/>
      <c r="F327" s="247"/>
    </row>
    <row r="328" spans="3:6" customFormat="1" ht="15" x14ac:dyDescent="0.25">
      <c r="C328" s="245"/>
      <c r="D328" s="245"/>
      <c r="E328" s="246"/>
      <c r="F328" s="247"/>
    </row>
    <row r="329" spans="3:6" customFormat="1" ht="15" x14ac:dyDescent="0.25">
      <c r="C329" s="245"/>
      <c r="D329" s="245"/>
      <c r="E329" s="246"/>
      <c r="F329" s="247"/>
    </row>
    <row r="330" spans="3:6" customFormat="1" ht="15" x14ac:dyDescent="0.25">
      <c r="C330" s="245"/>
      <c r="D330" s="245"/>
      <c r="E330" s="246"/>
      <c r="F330" s="247"/>
    </row>
    <row r="331" spans="3:6" customFormat="1" ht="15" x14ac:dyDescent="0.25">
      <c r="C331" s="245"/>
      <c r="D331" s="245"/>
      <c r="E331" s="246"/>
      <c r="F331" s="247"/>
    </row>
    <row r="332" spans="3:6" customFormat="1" ht="15" x14ac:dyDescent="0.25">
      <c r="C332" s="245"/>
      <c r="D332" s="245"/>
      <c r="E332" s="246"/>
      <c r="F332" s="247"/>
    </row>
    <row r="333" spans="3:6" customFormat="1" ht="15" x14ac:dyDescent="0.25">
      <c r="C333" s="245"/>
      <c r="D333" s="245"/>
      <c r="E333" s="246"/>
      <c r="F333" s="247"/>
    </row>
    <row r="334" spans="3:6" customFormat="1" ht="15" x14ac:dyDescent="0.25">
      <c r="C334" s="245"/>
      <c r="D334" s="245"/>
      <c r="E334" s="246"/>
      <c r="F334" s="247"/>
    </row>
    <row r="335" spans="3:6" customFormat="1" ht="15" x14ac:dyDescent="0.25">
      <c r="C335" s="245"/>
      <c r="D335" s="245"/>
      <c r="E335" s="246"/>
      <c r="F335" s="247"/>
    </row>
    <row r="336" spans="3:6" customFormat="1" ht="15" x14ac:dyDescent="0.25">
      <c r="C336" s="245"/>
      <c r="D336" s="245"/>
      <c r="E336" s="246"/>
      <c r="F336" s="247"/>
    </row>
    <row r="337" spans="3:6" customFormat="1" ht="15" x14ac:dyDescent="0.25">
      <c r="C337" s="245"/>
      <c r="D337" s="245"/>
      <c r="E337" s="246"/>
      <c r="F337" s="247"/>
    </row>
    <row r="338" spans="3:6" customFormat="1" ht="15" x14ac:dyDescent="0.25">
      <c r="C338" s="245"/>
      <c r="D338" s="245"/>
      <c r="E338" s="246"/>
      <c r="F338" s="247"/>
    </row>
    <row r="339" spans="3:6" customFormat="1" ht="15" x14ac:dyDescent="0.25">
      <c r="C339" s="245"/>
      <c r="D339" s="245"/>
      <c r="E339" s="246"/>
      <c r="F339" s="247"/>
    </row>
    <row r="340" spans="3:6" customFormat="1" ht="15" x14ac:dyDescent="0.25">
      <c r="C340" s="245"/>
      <c r="D340" s="245"/>
      <c r="E340" s="246"/>
      <c r="F340" s="247"/>
    </row>
    <row r="341" spans="3:6" customFormat="1" ht="15" x14ac:dyDescent="0.25">
      <c r="C341" s="245"/>
      <c r="D341" s="245"/>
      <c r="E341" s="246"/>
      <c r="F341" s="247"/>
    </row>
    <row r="342" spans="3:6" customFormat="1" ht="15" x14ac:dyDescent="0.25">
      <c r="C342" s="245"/>
      <c r="D342" s="245"/>
      <c r="E342" s="246"/>
      <c r="F342" s="247"/>
    </row>
    <row r="343" spans="3:6" customFormat="1" ht="15" x14ac:dyDescent="0.25">
      <c r="C343" s="245"/>
      <c r="D343" s="245"/>
      <c r="E343" s="246"/>
      <c r="F343" s="247"/>
    </row>
    <row r="344" spans="3:6" customFormat="1" ht="15" x14ac:dyDescent="0.25">
      <c r="C344" s="245"/>
      <c r="D344" s="245"/>
      <c r="E344" s="246"/>
      <c r="F344" s="247"/>
    </row>
    <row r="345" spans="3:6" customFormat="1" ht="15" x14ac:dyDescent="0.25">
      <c r="C345" s="245"/>
      <c r="D345" s="245"/>
      <c r="E345" s="246"/>
      <c r="F345" s="247"/>
    </row>
    <row r="346" spans="3:6" customFormat="1" ht="15" x14ac:dyDescent="0.25">
      <c r="C346" s="245"/>
      <c r="D346" s="245"/>
      <c r="E346" s="246"/>
      <c r="F346" s="247"/>
    </row>
    <row r="347" spans="3:6" customFormat="1" ht="15" x14ac:dyDescent="0.25">
      <c r="C347" s="245"/>
      <c r="D347" s="245"/>
      <c r="E347" s="246"/>
      <c r="F347" s="247"/>
    </row>
    <row r="348" spans="3:6" customFormat="1" ht="15" x14ac:dyDescent="0.25">
      <c r="C348" s="245"/>
      <c r="D348" s="245"/>
      <c r="E348" s="246"/>
      <c r="F348" s="247"/>
    </row>
    <row r="349" spans="3:6" customFormat="1" ht="15" x14ac:dyDescent="0.25">
      <c r="C349" s="245"/>
      <c r="D349" s="245"/>
      <c r="E349" s="246"/>
      <c r="F349" s="247"/>
    </row>
    <row r="350" spans="3:6" customFormat="1" ht="15" x14ac:dyDescent="0.25">
      <c r="C350" s="245"/>
      <c r="D350" s="245"/>
      <c r="E350" s="246"/>
      <c r="F350" s="247"/>
    </row>
    <row r="351" spans="3:6" customFormat="1" ht="15" x14ac:dyDescent="0.25">
      <c r="C351" s="245"/>
      <c r="D351" s="245"/>
      <c r="E351" s="246"/>
      <c r="F351" s="247"/>
    </row>
    <row r="352" spans="3:6" customFormat="1" ht="15" x14ac:dyDescent="0.25">
      <c r="C352" s="245"/>
      <c r="D352" s="245"/>
      <c r="E352" s="246"/>
      <c r="F352" s="247"/>
    </row>
    <row r="353" spans="3:6" customFormat="1" ht="15" x14ac:dyDescent="0.25">
      <c r="C353" s="245"/>
      <c r="D353" s="245"/>
      <c r="E353" s="246"/>
      <c r="F353" s="247"/>
    </row>
    <row r="354" spans="3:6" customFormat="1" ht="15" x14ac:dyDescent="0.25">
      <c r="C354" s="245"/>
      <c r="D354" s="245"/>
      <c r="E354" s="246"/>
      <c r="F354" s="247"/>
    </row>
    <row r="355" spans="3:6" customFormat="1" ht="15" x14ac:dyDescent="0.25">
      <c r="C355" s="245"/>
      <c r="D355" s="245"/>
      <c r="E355" s="246"/>
      <c r="F355" s="247"/>
    </row>
    <row r="356" spans="3:6" customFormat="1" ht="15" x14ac:dyDescent="0.25">
      <c r="C356" s="245"/>
      <c r="D356" s="245"/>
      <c r="E356" s="246"/>
      <c r="F356" s="247"/>
    </row>
    <row r="357" spans="3:6" customFormat="1" ht="15" x14ac:dyDescent="0.25">
      <c r="C357" s="245"/>
      <c r="D357" s="245"/>
      <c r="E357" s="246"/>
      <c r="F357" s="247"/>
    </row>
    <row r="358" spans="3:6" customFormat="1" ht="15" x14ac:dyDescent="0.25">
      <c r="C358" s="245"/>
      <c r="D358" s="245"/>
      <c r="E358" s="246"/>
      <c r="F358" s="247"/>
    </row>
    <row r="359" spans="3:6" customFormat="1" ht="15" x14ac:dyDescent="0.25">
      <c r="C359" s="245"/>
      <c r="D359" s="245"/>
      <c r="E359" s="246"/>
      <c r="F359" s="247"/>
    </row>
    <row r="360" spans="3:6" customFormat="1" ht="15" x14ac:dyDescent="0.25">
      <c r="C360" s="245"/>
      <c r="D360" s="245"/>
      <c r="E360" s="246"/>
      <c r="F360" s="247"/>
    </row>
    <row r="361" spans="3:6" customFormat="1" ht="15" x14ac:dyDescent="0.25">
      <c r="C361" s="245"/>
      <c r="D361" s="245"/>
      <c r="E361" s="246"/>
      <c r="F361" s="247"/>
    </row>
    <row r="362" spans="3:6" customFormat="1" ht="15" x14ac:dyDescent="0.25">
      <c r="C362" s="245"/>
      <c r="D362" s="245"/>
      <c r="E362" s="246"/>
      <c r="F362" s="247"/>
    </row>
    <row r="363" spans="3:6" customFormat="1" ht="15" x14ac:dyDescent="0.25">
      <c r="C363" s="245"/>
      <c r="D363" s="245"/>
      <c r="E363" s="246"/>
      <c r="F363" s="247"/>
    </row>
    <row r="364" spans="3:6" customFormat="1" ht="15" x14ac:dyDescent="0.25">
      <c r="C364" s="245"/>
      <c r="D364" s="245"/>
      <c r="E364" s="246"/>
      <c r="F364" s="247"/>
    </row>
    <row r="365" spans="3:6" customFormat="1" ht="15" x14ac:dyDescent="0.25">
      <c r="C365" s="245"/>
      <c r="D365" s="245"/>
      <c r="E365" s="246"/>
      <c r="F365" s="247"/>
    </row>
    <row r="366" spans="3:6" customFormat="1" ht="15" x14ac:dyDescent="0.25">
      <c r="C366" s="245"/>
      <c r="D366" s="245"/>
      <c r="E366" s="246"/>
      <c r="F366" s="247"/>
    </row>
    <row r="367" spans="3:6" customFormat="1" ht="15" x14ac:dyDescent="0.25">
      <c r="C367" s="245"/>
      <c r="D367" s="245"/>
      <c r="E367" s="246"/>
      <c r="F367" s="247"/>
    </row>
    <row r="368" spans="3:6" customFormat="1" ht="15" x14ac:dyDescent="0.25">
      <c r="C368" s="245"/>
      <c r="D368" s="245"/>
      <c r="E368" s="246"/>
      <c r="F368" s="247"/>
    </row>
    <row r="369" spans="3:6" customFormat="1" ht="15" x14ac:dyDescent="0.25">
      <c r="C369" s="245"/>
      <c r="D369" s="245"/>
      <c r="E369" s="246"/>
      <c r="F369" s="247"/>
    </row>
    <row r="370" spans="3:6" customFormat="1" ht="15" x14ac:dyDescent="0.25">
      <c r="C370" s="245"/>
      <c r="D370" s="245"/>
      <c r="E370" s="246"/>
      <c r="F370" s="247"/>
    </row>
    <row r="371" spans="3:6" customFormat="1" ht="15" x14ac:dyDescent="0.25">
      <c r="C371" s="245"/>
      <c r="D371" s="245"/>
      <c r="E371" s="246"/>
      <c r="F371" s="247"/>
    </row>
    <row r="372" spans="3:6" customFormat="1" ht="15" x14ac:dyDescent="0.25">
      <c r="C372" s="245"/>
      <c r="D372" s="245"/>
      <c r="E372" s="246"/>
      <c r="F372" s="247"/>
    </row>
    <row r="373" spans="3:6" customFormat="1" ht="15" x14ac:dyDescent="0.25">
      <c r="C373" s="245"/>
      <c r="D373" s="245"/>
      <c r="E373" s="246"/>
      <c r="F373" s="247"/>
    </row>
    <row r="374" spans="3:6" customFormat="1" ht="15" x14ac:dyDescent="0.25">
      <c r="C374" s="245"/>
      <c r="D374" s="245"/>
      <c r="E374" s="246"/>
      <c r="F374" s="247"/>
    </row>
    <row r="375" spans="3:6" customFormat="1" ht="15" x14ac:dyDescent="0.25">
      <c r="C375" s="245"/>
      <c r="D375" s="245"/>
      <c r="E375" s="246"/>
      <c r="F375" s="247"/>
    </row>
    <row r="376" spans="3:6" customFormat="1" ht="15" x14ac:dyDescent="0.25">
      <c r="C376" s="245"/>
      <c r="D376" s="245"/>
      <c r="E376" s="246"/>
      <c r="F376" s="247"/>
    </row>
    <row r="377" spans="3:6" customFormat="1" ht="15" x14ac:dyDescent="0.25">
      <c r="C377" s="245"/>
      <c r="D377" s="245"/>
      <c r="E377" s="246"/>
      <c r="F377" s="247"/>
    </row>
    <row r="378" spans="3:6" customFormat="1" ht="15" x14ac:dyDescent="0.25">
      <c r="C378" s="245"/>
      <c r="D378" s="245"/>
      <c r="E378" s="246"/>
      <c r="F378" s="247"/>
    </row>
    <row r="379" spans="3:6" customFormat="1" ht="15" x14ac:dyDescent="0.25">
      <c r="C379" s="245"/>
      <c r="D379" s="245"/>
      <c r="E379" s="246"/>
      <c r="F379" s="247"/>
    </row>
    <row r="380" spans="3:6" customFormat="1" ht="15" x14ac:dyDescent="0.25">
      <c r="C380" s="245"/>
      <c r="D380" s="245"/>
      <c r="E380" s="246"/>
      <c r="F380" s="247"/>
    </row>
    <row r="381" spans="3:6" customFormat="1" ht="15" x14ac:dyDescent="0.25">
      <c r="C381" s="245"/>
      <c r="D381" s="245"/>
      <c r="E381" s="246"/>
      <c r="F381" s="247"/>
    </row>
    <row r="382" spans="3:6" customFormat="1" ht="15" x14ac:dyDescent="0.25">
      <c r="C382" s="245"/>
      <c r="D382" s="245"/>
      <c r="E382" s="246"/>
      <c r="F382" s="247"/>
    </row>
    <row r="383" spans="3:6" customFormat="1" ht="15" x14ac:dyDescent="0.25">
      <c r="C383" s="245"/>
      <c r="D383" s="245"/>
      <c r="E383" s="246"/>
      <c r="F383" s="247"/>
    </row>
    <row r="384" spans="3:6" customFormat="1" ht="15" x14ac:dyDescent="0.25">
      <c r="C384" s="245"/>
      <c r="D384" s="245"/>
      <c r="E384" s="246"/>
      <c r="F384" s="247"/>
    </row>
    <row r="385" spans="3:6" customFormat="1" ht="15" x14ac:dyDescent="0.25">
      <c r="C385" s="245"/>
      <c r="D385" s="245"/>
      <c r="E385" s="246"/>
      <c r="F385" s="247"/>
    </row>
    <row r="386" spans="3:6" customFormat="1" ht="15" x14ac:dyDescent="0.25">
      <c r="C386" s="245"/>
      <c r="D386" s="245"/>
      <c r="E386" s="246"/>
      <c r="F386" s="247"/>
    </row>
    <row r="387" spans="3:6" customFormat="1" ht="15" x14ac:dyDescent="0.25">
      <c r="C387" s="245"/>
      <c r="D387" s="245"/>
      <c r="E387" s="246"/>
      <c r="F387" s="247"/>
    </row>
    <row r="388" spans="3:6" customFormat="1" ht="15" x14ac:dyDescent="0.25">
      <c r="C388" s="245"/>
      <c r="D388" s="245"/>
      <c r="E388" s="246"/>
      <c r="F388" s="247"/>
    </row>
    <row r="389" spans="3:6" customFormat="1" ht="15" x14ac:dyDescent="0.25">
      <c r="C389" s="245"/>
      <c r="D389" s="245"/>
      <c r="E389" s="246"/>
      <c r="F389" s="247"/>
    </row>
    <row r="390" spans="3:6" customFormat="1" ht="15" x14ac:dyDescent="0.25">
      <c r="C390" s="245"/>
      <c r="D390" s="245"/>
      <c r="E390" s="246"/>
      <c r="F390" s="247"/>
    </row>
    <row r="391" spans="3:6" customFormat="1" ht="15" x14ac:dyDescent="0.25">
      <c r="C391" s="245"/>
      <c r="D391" s="245"/>
      <c r="E391" s="246"/>
      <c r="F391" s="247"/>
    </row>
    <row r="392" spans="3:6" customFormat="1" ht="15" x14ac:dyDescent="0.25">
      <c r="C392" s="245"/>
      <c r="D392" s="245"/>
      <c r="E392" s="246"/>
      <c r="F392" s="247"/>
    </row>
    <row r="393" spans="3:6" customFormat="1" ht="15" x14ac:dyDescent="0.25">
      <c r="C393" s="245"/>
      <c r="D393" s="245"/>
      <c r="E393" s="246"/>
      <c r="F393" s="247"/>
    </row>
    <row r="394" spans="3:6" customFormat="1" ht="15" x14ac:dyDescent="0.25">
      <c r="C394" s="245"/>
      <c r="D394" s="245"/>
      <c r="E394" s="246"/>
      <c r="F394" s="247"/>
    </row>
    <row r="395" spans="3:6" customFormat="1" ht="15" x14ac:dyDescent="0.25">
      <c r="C395" s="245"/>
      <c r="D395" s="245"/>
      <c r="E395" s="246"/>
      <c r="F395" s="247"/>
    </row>
    <row r="396" spans="3:6" customFormat="1" ht="15" x14ac:dyDescent="0.25">
      <c r="C396" s="245"/>
      <c r="D396" s="245"/>
      <c r="E396" s="246"/>
      <c r="F396" s="247"/>
    </row>
    <row r="397" spans="3:6" customFormat="1" ht="15" x14ac:dyDescent="0.25">
      <c r="C397" s="245"/>
      <c r="D397" s="245"/>
      <c r="E397" s="246"/>
      <c r="F397" s="247"/>
    </row>
    <row r="398" spans="3:6" customFormat="1" ht="15" x14ac:dyDescent="0.25">
      <c r="C398" s="245"/>
      <c r="D398" s="245"/>
      <c r="E398" s="246"/>
      <c r="F398" s="247"/>
    </row>
    <row r="399" spans="3:6" customFormat="1" ht="15" x14ac:dyDescent="0.25">
      <c r="C399" s="245"/>
      <c r="D399" s="245"/>
      <c r="E399" s="246"/>
      <c r="F399" s="247"/>
    </row>
    <row r="400" spans="3:6" customFormat="1" ht="15" x14ac:dyDescent="0.25">
      <c r="C400" s="245"/>
      <c r="D400" s="245"/>
      <c r="E400" s="246"/>
      <c r="F400" s="247"/>
    </row>
    <row r="401" spans="3:6" customFormat="1" ht="15" x14ac:dyDescent="0.25">
      <c r="C401" s="245"/>
      <c r="D401" s="245"/>
      <c r="E401" s="246"/>
      <c r="F401" s="247"/>
    </row>
    <row r="402" spans="3:6" customFormat="1" ht="15" x14ac:dyDescent="0.25">
      <c r="C402" s="245"/>
      <c r="D402" s="245"/>
      <c r="E402" s="246"/>
      <c r="F402" s="247"/>
    </row>
    <row r="403" spans="3:6" customFormat="1" ht="15" x14ac:dyDescent="0.25">
      <c r="C403" s="245"/>
      <c r="D403" s="245"/>
      <c r="E403" s="246"/>
      <c r="F403" s="247"/>
    </row>
    <row r="404" spans="3:6" customFormat="1" ht="15" x14ac:dyDescent="0.25">
      <c r="C404" s="245"/>
      <c r="D404" s="245"/>
      <c r="E404" s="246"/>
      <c r="F404" s="247"/>
    </row>
    <row r="405" spans="3:6" customFormat="1" ht="15" x14ac:dyDescent="0.25">
      <c r="C405" s="245"/>
      <c r="D405" s="245"/>
      <c r="E405" s="246"/>
      <c r="F405" s="247"/>
    </row>
    <row r="406" spans="3:6" customFormat="1" ht="15" x14ac:dyDescent="0.25">
      <c r="C406" s="245"/>
      <c r="D406" s="245"/>
      <c r="E406" s="246"/>
      <c r="F406" s="247"/>
    </row>
    <row r="407" spans="3:6" customFormat="1" ht="15" x14ac:dyDescent="0.25">
      <c r="C407" s="245"/>
      <c r="D407" s="245"/>
      <c r="E407" s="246"/>
      <c r="F407" s="247"/>
    </row>
    <row r="408" spans="3:6" customFormat="1" ht="15" x14ac:dyDescent="0.25">
      <c r="C408" s="245"/>
      <c r="D408" s="245"/>
      <c r="E408" s="246"/>
      <c r="F408" s="247"/>
    </row>
    <row r="409" spans="3:6" customFormat="1" ht="15" x14ac:dyDescent="0.25">
      <c r="C409" s="245"/>
      <c r="D409" s="245"/>
      <c r="E409" s="246"/>
      <c r="F409" s="247"/>
    </row>
    <row r="410" spans="3:6" customFormat="1" ht="15" x14ac:dyDescent="0.25">
      <c r="C410" s="245"/>
      <c r="D410" s="245"/>
      <c r="E410" s="246"/>
      <c r="F410" s="247"/>
    </row>
    <row r="411" spans="3:6" customFormat="1" ht="15" x14ac:dyDescent="0.25">
      <c r="C411" s="245"/>
      <c r="D411" s="245"/>
      <c r="E411" s="246"/>
      <c r="F411" s="247"/>
    </row>
    <row r="412" spans="3:6" customFormat="1" ht="15" x14ac:dyDescent="0.25">
      <c r="C412" s="245"/>
      <c r="D412" s="245"/>
      <c r="E412" s="246"/>
      <c r="F412" s="247"/>
    </row>
    <row r="413" spans="3:6" customFormat="1" ht="15" x14ac:dyDescent="0.25">
      <c r="C413" s="245"/>
      <c r="D413" s="245"/>
      <c r="E413" s="246"/>
      <c r="F413" s="247"/>
    </row>
    <row r="414" spans="3:6" customFormat="1" ht="15" x14ac:dyDescent="0.25">
      <c r="C414" s="245"/>
      <c r="D414" s="245"/>
      <c r="E414" s="246"/>
      <c r="F414" s="247"/>
    </row>
    <row r="415" spans="3:6" customFormat="1" ht="15" x14ac:dyDescent="0.25">
      <c r="C415" s="245"/>
      <c r="D415" s="245"/>
      <c r="E415" s="246"/>
      <c r="F415" s="247"/>
    </row>
    <row r="416" spans="3:6" customFormat="1" ht="15" x14ac:dyDescent="0.25">
      <c r="C416" s="245"/>
      <c r="D416" s="245"/>
      <c r="E416" s="246"/>
      <c r="F416" s="247"/>
    </row>
    <row r="417" spans="3:6" customFormat="1" ht="15" x14ac:dyDescent="0.25">
      <c r="C417" s="245"/>
      <c r="D417" s="245"/>
      <c r="E417" s="246"/>
      <c r="F417" s="247"/>
    </row>
    <row r="418" spans="3:6" customFormat="1" ht="15" x14ac:dyDescent="0.25">
      <c r="C418" s="245"/>
      <c r="D418" s="245"/>
      <c r="E418" s="246"/>
      <c r="F418" s="247"/>
    </row>
    <row r="419" spans="3:6" customFormat="1" ht="15" x14ac:dyDescent="0.25">
      <c r="C419" s="245"/>
      <c r="D419" s="245"/>
      <c r="E419" s="246"/>
      <c r="F419" s="247"/>
    </row>
    <row r="420" spans="3:6" customFormat="1" ht="15" x14ac:dyDescent="0.25">
      <c r="C420" s="245"/>
      <c r="D420" s="245"/>
      <c r="E420" s="246"/>
      <c r="F420" s="247"/>
    </row>
    <row r="421" spans="3:6" customFormat="1" ht="15" x14ac:dyDescent="0.25">
      <c r="C421" s="245"/>
      <c r="D421" s="245"/>
      <c r="E421" s="246"/>
      <c r="F421" s="247"/>
    </row>
    <row r="422" spans="3:6" customFormat="1" ht="15" x14ac:dyDescent="0.25">
      <c r="C422" s="245"/>
      <c r="D422" s="245"/>
      <c r="E422" s="246"/>
      <c r="F422" s="247"/>
    </row>
    <row r="423" spans="3:6" customFormat="1" ht="15" x14ac:dyDescent="0.25">
      <c r="C423" s="245"/>
      <c r="D423" s="245"/>
      <c r="E423" s="246"/>
      <c r="F423" s="247"/>
    </row>
    <row r="424" spans="3:6" customFormat="1" ht="15" x14ac:dyDescent="0.25">
      <c r="C424" s="245"/>
      <c r="D424" s="245"/>
      <c r="E424" s="246"/>
      <c r="F424" s="247"/>
    </row>
    <row r="425" spans="3:6" customFormat="1" ht="15" x14ac:dyDescent="0.25">
      <c r="C425" s="245"/>
      <c r="D425" s="245"/>
      <c r="E425" s="246"/>
      <c r="F425" s="247"/>
    </row>
    <row r="426" spans="3:6" customFormat="1" ht="15" x14ac:dyDescent="0.25">
      <c r="C426" s="245"/>
      <c r="D426" s="245"/>
      <c r="E426" s="246"/>
      <c r="F426" s="247"/>
    </row>
    <row r="427" spans="3:6" customFormat="1" ht="15" x14ac:dyDescent="0.25">
      <c r="C427" s="245"/>
      <c r="D427" s="245"/>
      <c r="E427" s="246"/>
      <c r="F427" s="247"/>
    </row>
    <row r="428" spans="3:6" customFormat="1" ht="15" x14ac:dyDescent="0.25">
      <c r="C428" s="245"/>
      <c r="D428" s="245"/>
      <c r="E428" s="246"/>
      <c r="F428" s="247"/>
    </row>
    <row r="429" spans="3:6" customFormat="1" ht="15" x14ac:dyDescent="0.25">
      <c r="C429" s="245"/>
      <c r="D429" s="245"/>
      <c r="E429" s="246"/>
      <c r="F429" s="247"/>
    </row>
    <row r="430" spans="3:6" customFormat="1" ht="15" x14ac:dyDescent="0.25">
      <c r="C430" s="245"/>
      <c r="D430" s="245"/>
      <c r="E430" s="246"/>
      <c r="F430" s="247"/>
    </row>
    <row r="431" spans="3:6" customFormat="1" ht="15" x14ac:dyDescent="0.25">
      <c r="C431" s="245"/>
      <c r="D431" s="245"/>
      <c r="E431" s="246"/>
      <c r="F431" s="247"/>
    </row>
    <row r="432" spans="3:6" customFormat="1" ht="15" x14ac:dyDescent="0.25">
      <c r="C432" s="245"/>
      <c r="D432" s="245"/>
      <c r="E432" s="246"/>
      <c r="F432" s="247"/>
    </row>
    <row r="433" spans="3:6" customFormat="1" ht="15" x14ac:dyDescent="0.25">
      <c r="C433" s="245"/>
      <c r="D433" s="245"/>
      <c r="E433" s="246"/>
      <c r="F433" s="247"/>
    </row>
    <row r="434" spans="3:6" customFormat="1" ht="15" x14ac:dyDescent="0.25">
      <c r="C434" s="245"/>
      <c r="D434" s="245"/>
      <c r="E434" s="246"/>
      <c r="F434" s="247"/>
    </row>
    <row r="435" spans="3:6" customFormat="1" ht="15" x14ac:dyDescent="0.25">
      <c r="C435" s="245"/>
      <c r="D435" s="245"/>
      <c r="E435" s="246"/>
      <c r="F435" s="247"/>
    </row>
    <row r="436" spans="3:6" customFormat="1" ht="15" x14ac:dyDescent="0.25">
      <c r="C436" s="245"/>
      <c r="D436" s="245"/>
      <c r="E436" s="246"/>
      <c r="F436" s="247"/>
    </row>
    <row r="437" spans="3:6" customFormat="1" ht="15" x14ac:dyDescent="0.25">
      <c r="C437" s="245"/>
      <c r="D437" s="245"/>
      <c r="E437" s="246"/>
      <c r="F437" s="247"/>
    </row>
    <row r="438" spans="3:6" customFormat="1" ht="15" x14ac:dyDescent="0.25">
      <c r="C438" s="245"/>
      <c r="D438" s="245"/>
      <c r="E438" s="246"/>
      <c r="F438" s="247"/>
    </row>
    <row r="439" spans="3:6" customFormat="1" ht="15" x14ac:dyDescent="0.25">
      <c r="C439" s="245"/>
      <c r="D439" s="245"/>
      <c r="E439" s="246"/>
      <c r="F439" s="247"/>
    </row>
    <row r="440" spans="3:6" customFormat="1" ht="15" x14ac:dyDescent="0.25">
      <c r="C440" s="245"/>
      <c r="D440" s="245"/>
      <c r="E440" s="246"/>
      <c r="F440" s="247"/>
    </row>
    <row r="441" spans="3:6" customFormat="1" ht="15" x14ac:dyDescent="0.25">
      <c r="C441" s="245"/>
      <c r="D441" s="245"/>
      <c r="E441" s="246"/>
      <c r="F441" s="247"/>
    </row>
    <row r="442" spans="3:6" customFormat="1" ht="15" x14ac:dyDescent="0.25">
      <c r="C442" s="245"/>
      <c r="D442" s="245"/>
      <c r="E442" s="246"/>
      <c r="F442" s="247"/>
    </row>
    <row r="443" spans="3:6" customFormat="1" ht="15" x14ac:dyDescent="0.25">
      <c r="C443" s="245"/>
      <c r="D443" s="245"/>
      <c r="E443" s="246"/>
      <c r="F443" s="247"/>
    </row>
    <row r="444" spans="3:6" customFormat="1" ht="15" x14ac:dyDescent="0.25">
      <c r="C444" s="245"/>
      <c r="D444" s="245"/>
      <c r="E444" s="246"/>
      <c r="F444" s="247"/>
    </row>
    <row r="445" spans="3:6" customFormat="1" ht="15" x14ac:dyDescent="0.25">
      <c r="C445" s="245"/>
      <c r="D445" s="245"/>
      <c r="E445" s="246"/>
      <c r="F445" s="247"/>
    </row>
    <row r="446" spans="3:6" customFormat="1" ht="15" x14ac:dyDescent="0.25">
      <c r="C446" s="245"/>
      <c r="D446" s="245"/>
      <c r="E446" s="246"/>
      <c r="F446" s="247"/>
    </row>
    <row r="447" spans="3:6" customFormat="1" ht="15" x14ac:dyDescent="0.25">
      <c r="C447" s="245"/>
      <c r="D447" s="245"/>
      <c r="E447" s="246"/>
      <c r="F447" s="247"/>
    </row>
    <row r="448" spans="3:6" customFormat="1" ht="15" x14ac:dyDescent="0.25">
      <c r="C448" s="245"/>
      <c r="D448" s="245"/>
      <c r="E448" s="246"/>
      <c r="F448" s="247"/>
    </row>
    <row r="449" spans="3:6" customFormat="1" ht="15" x14ac:dyDescent="0.25">
      <c r="C449" s="245"/>
      <c r="D449" s="245"/>
      <c r="E449" s="246"/>
      <c r="F449" s="247"/>
    </row>
    <row r="450" spans="3:6" customFormat="1" ht="15" x14ac:dyDescent="0.25">
      <c r="C450" s="245"/>
      <c r="D450" s="245"/>
      <c r="E450" s="246"/>
      <c r="F450" s="247"/>
    </row>
    <row r="451" spans="3:6" customFormat="1" ht="15" x14ac:dyDescent="0.25">
      <c r="C451" s="245"/>
      <c r="D451" s="245"/>
      <c r="E451" s="246"/>
      <c r="F451" s="247"/>
    </row>
    <row r="452" spans="3:6" customFormat="1" ht="15" x14ac:dyDescent="0.25">
      <c r="C452" s="245"/>
      <c r="D452" s="245"/>
      <c r="E452" s="246"/>
      <c r="F452" s="247"/>
    </row>
    <row r="453" spans="3:6" customFormat="1" ht="15" x14ac:dyDescent="0.25">
      <c r="C453" s="245"/>
      <c r="D453" s="245"/>
      <c r="E453" s="246"/>
      <c r="F453" s="247"/>
    </row>
    <row r="454" spans="3:6" customFormat="1" ht="15" x14ac:dyDescent="0.25">
      <c r="C454" s="245"/>
      <c r="D454" s="245"/>
      <c r="E454" s="246"/>
      <c r="F454" s="247"/>
    </row>
    <row r="455" spans="3:6" customFormat="1" ht="15" x14ac:dyDescent="0.25">
      <c r="C455" s="245"/>
      <c r="D455" s="245"/>
      <c r="E455" s="246"/>
      <c r="F455" s="247"/>
    </row>
    <row r="456" spans="3:6" customFormat="1" ht="15" x14ac:dyDescent="0.25">
      <c r="C456" s="245"/>
      <c r="D456" s="245"/>
      <c r="E456" s="246"/>
      <c r="F456" s="247"/>
    </row>
    <row r="457" spans="3:6" customFormat="1" ht="15" x14ac:dyDescent="0.25">
      <c r="C457" s="245"/>
      <c r="D457" s="245"/>
      <c r="E457" s="246"/>
      <c r="F457" s="247"/>
    </row>
    <row r="458" spans="3:6" customFormat="1" ht="15" x14ac:dyDescent="0.25">
      <c r="C458" s="245"/>
      <c r="D458" s="245"/>
      <c r="E458" s="246"/>
      <c r="F458" s="247"/>
    </row>
    <row r="459" spans="3:6" customFormat="1" ht="15" x14ac:dyDescent="0.25">
      <c r="C459" s="245"/>
      <c r="D459" s="245"/>
      <c r="E459" s="246"/>
      <c r="F459" s="247"/>
    </row>
    <row r="460" spans="3:6" customFormat="1" ht="15" x14ac:dyDescent="0.25">
      <c r="C460" s="245"/>
      <c r="D460" s="245"/>
      <c r="E460" s="246"/>
      <c r="F460" s="247"/>
    </row>
    <row r="461" spans="3:6" customFormat="1" ht="15" x14ac:dyDescent="0.25">
      <c r="C461" s="245"/>
      <c r="D461" s="245"/>
      <c r="E461" s="246"/>
      <c r="F461" s="247"/>
    </row>
    <row r="462" spans="3:6" customFormat="1" ht="15" x14ac:dyDescent="0.25">
      <c r="C462" s="245"/>
      <c r="D462" s="245"/>
      <c r="E462" s="246"/>
      <c r="F462" s="247"/>
    </row>
    <row r="463" spans="3:6" customFormat="1" ht="15" x14ac:dyDescent="0.25">
      <c r="C463" s="245"/>
      <c r="D463" s="245"/>
      <c r="E463" s="246"/>
      <c r="F463" s="247"/>
    </row>
    <row r="464" spans="3:6" customFormat="1" ht="15" x14ac:dyDescent="0.25">
      <c r="C464" s="245"/>
      <c r="D464" s="245"/>
      <c r="E464" s="246"/>
      <c r="F464" s="247"/>
    </row>
    <row r="465" spans="3:6" customFormat="1" ht="15" x14ac:dyDescent="0.25">
      <c r="C465" s="245"/>
      <c r="D465" s="245"/>
      <c r="E465" s="246"/>
      <c r="F465" s="247"/>
    </row>
    <row r="466" spans="3:6" customFormat="1" ht="15" x14ac:dyDescent="0.25">
      <c r="C466" s="245"/>
      <c r="D466" s="245"/>
      <c r="E466" s="246"/>
      <c r="F466" s="247"/>
    </row>
    <row r="467" spans="3:6" customFormat="1" ht="15" x14ac:dyDescent="0.25">
      <c r="C467" s="245"/>
      <c r="D467" s="245"/>
      <c r="E467" s="246"/>
      <c r="F467" s="247"/>
    </row>
    <row r="468" spans="3:6" customFormat="1" ht="15" x14ac:dyDescent="0.25">
      <c r="C468" s="245"/>
      <c r="D468" s="245"/>
      <c r="E468" s="246"/>
      <c r="F468" s="247"/>
    </row>
    <row r="469" spans="3:6" customFormat="1" ht="15" x14ac:dyDescent="0.25">
      <c r="C469" s="245"/>
      <c r="D469" s="245"/>
      <c r="E469" s="246"/>
      <c r="F469" s="247"/>
    </row>
    <row r="470" spans="3:6" customFormat="1" ht="15" x14ac:dyDescent="0.25">
      <c r="C470" s="245"/>
      <c r="D470" s="245"/>
      <c r="E470" s="246"/>
      <c r="F470" s="247"/>
    </row>
    <row r="471" spans="3:6" customFormat="1" ht="15" x14ac:dyDescent="0.25">
      <c r="C471" s="245"/>
      <c r="D471" s="245"/>
      <c r="E471" s="246"/>
      <c r="F471" s="247"/>
    </row>
    <row r="472" spans="3:6" customFormat="1" ht="15" x14ac:dyDescent="0.25">
      <c r="C472" s="245"/>
      <c r="D472" s="245"/>
      <c r="E472" s="246"/>
      <c r="F472" s="247"/>
    </row>
    <row r="473" spans="3:6" customFormat="1" ht="15" x14ac:dyDescent="0.25">
      <c r="C473" s="245"/>
      <c r="D473" s="245"/>
      <c r="E473" s="246"/>
      <c r="F473" s="247"/>
    </row>
    <row r="474" spans="3:6" customFormat="1" ht="15" x14ac:dyDescent="0.25">
      <c r="C474" s="245"/>
      <c r="D474" s="245"/>
      <c r="E474" s="246"/>
      <c r="F474" s="247"/>
    </row>
    <row r="475" spans="3:6" customFormat="1" ht="15" x14ac:dyDescent="0.25">
      <c r="C475" s="245"/>
      <c r="D475" s="245"/>
      <c r="E475" s="246"/>
      <c r="F475" s="247"/>
    </row>
    <row r="476" spans="3:6" customFormat="1" ht="15" x14ac:dyDescent="0.25">
      <c r="C476" s="245"/>
      <c r="D476" s="245"/>
      <c r="E476" s="246"/>
      <c r="F476" s="247"/>
    </row>
    <row r="477" spans="3:6" customFormat="1" ht="15" x14ac:dyDescent="0.25">
      <c r="C477" s="245"/>
      <c r="D477" s="245"/>
      <c r="E477" s="246"/>
      <c r="F477" s="247"/>
    </row>
    <row r="478" spans="3:6" customFormat="1" ht="15" x14ac:dyDescent="0.25">
      <c r="C478" s="245"/>
      <c r="D478" s="245"/>
      <c r="E478" s="246"/>
      <c r="F478" s="247"/>
    </row>
    <row r="479" spans="3:6" customFormat="1" ht="15" x14ac:dyDescent="0.25">
      <c r="C479" s="245"/>
      <c r="D479" s="245"/>
      <c r="E479" s="246"/>
      <c r="F479" s="247"/>
    </row>
    <row r="480" spans="3:6" customFormat="1" ht="15" x14ac:dyDescent="0.25">
      <c r="C480" s="245"/>
      <c r="D480" s="245"/>
      <c r="E480" s="246"/>
      <c r="F480" s="247"/>
    </row>
    <row r="481" spans="3:6" customFormat="1" ht="15" x14ac:dyDescent="0.25">
      <c r="C481" s="245"/>
      <c r="D481" s="245"/>
      <c r="E481" s="246"/>
      <c r="F481" s="247"/>
    </row>
    <row r="482" spans="3:6" customFormat="1" ht="15" x14ac:dyDescent="0.25">
      <c r="C482" s="245"/>
      <c r="D482" s="245"/>
      <c r="E482" s="246"/>
      <c r="F482" s="247"/>
    </row>
    <row r="483" spans="3:6" customFormat="1" ht="15" x14ac:dyDescent="0.25">
      <c r="C483" s="245"/>
      <c r="D483" s="245"/>
      <c r="E483" s="246"/>
      <c r="F483" s="247"/>
    </row>
    <row r="484" spans="3:6" customFormat="1" ht="15" x14ac:dyDescent="0.25">
      <c r="C484" s="245"/>
      <c r="D484" s="245"/>
      <c r="E484" s="246"/>
      <c r="F484" s="247"/>
    </row>
    <row r="485" spans="3:6" customFormat="1" ht="15" x14ac:dyDescent="0.25">
      <c r="C485" s="245"/>
      <c r="D485" s="245"/>
      <c r="E485" s="246"/>
      <c r="F485" s="247"/>
    </row>
    <row r="486" spans="3:6" customFormat="1" ht="15" x14ac:dyDescent="0.25">
      <c r="C486" s="245"/>
      <c r="D486" s="245"/>
      <c r="E486" s="246"/>
      <c r="F486" s="247"/>
    </row>
    <row r="487" spans="3:6" customFormat="1" ht="15" x14ac:dyDescent="0.25">
      <c r="C487" s="245"/>
      <c r="D487" s="245"/>
      <c r="E487" s="246"/>
      <c r="F487" s="247"/>
    </row>
    <row r="488" spans="3:6" customFormat="1" ht="15" x14ac:dyDescent="0.25">
      <c r="C488" s="245"/>
      <c r="D488" s="245"/>
      <c r="E488" s="246"/>
      <c r="F488" s="247"/>
    </row>
    <row r="489" spans="3:6" customFormat="1" ht="15" x14ac:dyDescent="0.25">
      <c r="C489" s="245"/>
      <c r="D489" s="245"/>
      <c r="E489" s="246"/>
      <c r="F489" s="247"/>
    </row>
    <row r="490" spans="3:6" customFormat="1" ht="15" x14ac:dyDescent="0.25">
      <c r="C490" s="245"/>
      <c r="D490" s="245"/>
      <c r="E490" s="246"/>
      <c r="F490" s="247"/>
    </row>
    <row r="491" spans="3:6" customFormat="1" ht="15" x14ac:dyDescent="0.25">
      <c r="C491" s="245"/>
      <c r="D491" s="245"/>
      <c r="E491" s="246"/>
      <c r="F491" s="247"/>
    </row>
    <row r="492" spans="3:6" customFormat="1" ht="15" x14ac:dyDescent="0.25">
      <c r="C492" s="245"/>
      <c r="D492" s="245"/>
      <c r="E492" s="246"/>
      <c r="F492" s="247"/>
    </row>
    <row r="493" spans="3:6" customFormat="1" ht="15" x14ac:dyDescent="0.25">
      <c r="C493" s="245"/>
      <c r="D493" s="245"/>
      <c r="E493" s="246"/>
      <c r="F493" s="247"/>
    </row>
    <row r="494" spans="3:6" customFormat="1" ht="15" x14ac:dyDescent="0.25">
      <c r="C494" s="245"/>
      <c r="D494" s="245"/>
      <c r="E494" s="246"/>
      <c r="F494" s="247"/>
    </row>
    <row r="495" spans="3:6" customFormat="1" ht="15" x14ac:dyDescent="0.25">
      <c r="C495" s="245"/>
      <c r="D495" s="245"/>
      <c r="E495" s="246"/>
      <c r="F495" s="247"/>
    </row>
    <row r="496" spans="3:6" customFormat="1" ht="15" x14ac:dyDescent="0.25">
      <c r="C496" s="245"/>
      <c r="D496" s="245"/>
      <c r="E496" s="246"/>
      <c r="F496" s="247"/>
    </row>
    <row r="497" spans="3:6" customFormat="1" ht="15" x14ac:dyDescent="0.25">
      <c r="C497" s="245"/>
      <c r="D497" s="245"/>
      <c r="E497" s="246"/>
      <c r="F497" s="247"/>
    </row>
    <row r="498" spans="3:6" customFormat="1" ht="15" x14ac:dyDescent="0.25">
      <c r="C498" s="245"/>
      <c r="D498" s="245"/>
      <c r="E498" s="246"/>
      <c r="F498" s="247"/>
    </row>
    <row r="499" spans="3:6" customFormat="1" ht="15" x14ac:dyDescent="0.25">
      <c r="C499" s="245"/>
      <c r="D499" s="245"/>
      <c r="E499" s="246"/>
      <c r="F499" s="247"/>
    </row>
    <row r="500" spans="3:6" customFormat="1" ht="15" x14ac:dyDescent="0.25">
      <c r="C500" s="245"/>
      <c r="D500" s="245"/>
      <c r="E500" s="246"/>
      <c r="F500" s="247"/>
    </row>
    <row r="501" spans="3:6" customFormat="1" ht="15" x14ac:dyDescent="0.25">
      <c r="C501" s="245"/>
      <c r="D501" s="245"/>
      <c r="E501" s="246"/>
      <c r="F501" s="247"/>
    </row>
    <row r="502" spans="3:6" customFormat="1" ht="15" x14ac:dyDescent="0.25">
      <c r="C502" s="245"/>
      <c r="D502" s="245"/>
      <c r="E502" s="246"/>
      <c r="F502" s="247"/>
    </row>
    <row r="503" spans="3:6" customFormat="1" ht="15" x14ac:dyDescent="0.25">
      <c r="C503" s="245"/>
      <c r="D503" s="245"/>
      <c r="E503" s="246"/>
      <c r="F503" s="247"/>
    </row>
    <row r="504" spans="3:6" customFormat="1" ht="15" x14ac:dyDescent="0.25">
      <c r="C504" s="245"/>
      <c r="D504" s="245"/>
      <c r="E504" s="246"/>
      <c r="F504" s="247"/>
    </row>
    <row r="505" spans="3:6" customFormat="1" ht="15" x14ac:dyDescent="0.25">
      <c r="C505" s="245"/>
      <c r="D505" s="245"/>
      <c r="E505" s="246"/>
      <c r="F505" s="247"/>
    </row>
    <row r="506" spans="3:6" customFormat="1" ht="15" x14ac:dyDescent="0.25">
      <c r="C506" s="245"/>
      <c r="D506" s="245"/>
      <c r="E506" s="246"/>
      <c r="F506" s="247"/>
    </row>
    <row r="507" spans="3:6" customFormat="1" ht="15" x14ac:dyDescent="0.25">
      <c r="C507" s="245"/>
      <c r="D507" s="245"/>
      <c r="E507" s="246"/>
      <c r="F507" s="247"/>
    </row>
    <row r="508" spans="3:6" customFormat="1" ht="15" x14ac:dyDescent="0.25">
      <c r="C508" s="245"/>
      <c r="D508" s="245"/>
      <c r="E508" s="246"/>
      <c r="F508" s="247"/>
    </row>
    <row r="509" spans="3:6" customFormat="1" ht="15" x14ac:dyDescent="0.25">
      <c r="C509" s="245"/>
      <c r="D509" s="245"/>
      <c r="E509" s="246"/>
      <c r="F509" s="247"/>
    </row>
    <row r="510" spans="3:6" customFormat="1" ht="15" x14ac:dyDescent="0.25">
      <c r="C510" s="245"/>
      <c r="D510" s="245"/>
      <c r="E510" s="246"/>
      <c r="F510" s="247"/>
    </row>
    <row r="511" spans="3:6" customFormat="1" ht="15" x14ac:dyDescent="0.25">
      <c r="C511" s="245"/>
      <c r="D511" s="245"/>
      <c r="E511" s="246"/>
      <c r="F511" s="247"/>
    </row>
    <row r="512" spans="3:6" customFormat="1" ht="15" x14ac:dyDescent="0.25">
      <c r="C512" s="245"/>
      <c r="D512" s="245"/>
      <c r="E512" s="246"/>
      <c r="F512" s="247"/>
    </row>
    <row r="513" spans="3:6" customFormat="1" ht="15" x14ac:dyDescent="0.25">
      <c r="C513" s="245"/>
      <c r="D513" s="245"/>
      <c r="E513" s="246"/>
      <c r="F513" s="247"/>
    </row>
    <row r="514" spans="3:6" customFormat="1" ht="15" x14ac:dyDescent="0.25">
      <c r="C514" s="245"/>
      <c r="D514" s="245"/>
      <c r="E514" s="246"/>
      <c r="F514" s="247"/>
    </row>
    <row r="515" spans="3:6" customFormat="1" ht="15" x14ac:dyDescent="0.25">
      <c r="C515" s="245"/>
      <c r="D515" s="245"/>
      <c r="E515" s="246"/>
      <c r="F515" s="247"/>
    </row>
    <row r="516" spans="3:6" customFormat="1" ht="15" x14ac:dyDescent="0.25">
      <c r="C516" s="245"/>
      <c r="D516" s="245"/>
      <c r="E516" s="246"/>
      <c r="F516" s="247"/>
    </row>
    <row r="517" spans="3:6" customFormat="1" ht="15" x14ac:dyDescent="0.25">
      <c r="C517" s="245"/>
      <c r="D517" s="245"/>
      <c r="E517" s="246"/>
      <c r="F517" s="247"/>
    </row>
    <row r="518" spans="3:6" customFormat="1" ht="15" x14ac:dyDescent="0.25">
      <c r="C518" s="245"/>
      <c r="D518" s="245"/>
      <c r="E518" s="246"/>
      <c r="F518" s="247"/>
    </row>
    <row r="519" spans="3:6" customFormat="1" ht="15" x14ac:dyDescent="0.25">
      <c r="C519" s="245"/>
      <c r="D519" s="245"/>
      <c r="E519" s="246"/>
      <c r="F519" s="247"/>
    </row>
    <row r="520" spans="3:6" customFormat="1" ht="15" x14ac:dyDescent="0.25">
      <c r="C520" s="245"/>
      <c r="D520" s="245"/>
      <c r="E520" s="246"/>
      <c r="F520" s="247"/>
    </row>
    <row r="521" spans="3:6" customFormat="1" ht="15" x14ac:dyDescent="0.25">
      <c r="C521" s="245"/>
      <c r="D521" s="245"/>
      <c r="E521" s="246"/>
      <c r="F521" s="247"/>
    </row>
    <row r="522" spans="3:6" customFormat="1" ht="15" x14ac:dyDescent="0.25">
      <c r="C522" s="245"/>
      <c r="D522" s="245"/>
      <c r="E522" s="246"/>
      <c r="F522" s="247"/>
    </row>
    <row r="523" spans="3:6" customFormat="1" ht="15" x14ac:dyDescent="0.25">
      <c r="C523" s="245"/>
      <c r="D523" s="245"/>
      <c r="E523" s="246"/>
      <c r="F523" s="247"/>
    </row>
    <row r="524" spans="3:6" customFormat="1" ht="15" x14ac:dyDescent="0.25">
      <c r="C524" s="245"/>
      <c r="D524" s="245"/>
      <c r="E524" s="246"/>
      <c r="F524" s="247"/>
    </row>
    <row r="525" spans="3:6" customFormat="1" ht="15" x14ac:dyDescent="0.25">
      <c r="C525" s="245"/>
      <c r="D525" s="245"/>
      <c r="E525" s="246"/>
      <c r="F525" s="247"/>
    </row>
    <row r="526" spans="3:6" customFormat="1" ht="15" x14ac:dyDescent="0.25">
      <c r="C526" s="245"/>
      <c r="D526" s="245"/>
      <c r="E526" s="246"/>
      <c r="F526" s="247"/>
    </row>
    <row r="527" spans="3:6" customFormat="1" ht="15" x14ac:dyDescent="0.25">
      <c r="C527" s="245"/>
      <c r="D527" s="245"/>
      <c r="E527" s="246"/>
      <c r="F527" s="247"/>
    </row>
    <row r="528" spans="3:6" customFormat="1" ht="15" x14ac:dyDescent="0.25">
      <c r="C528" s="245"/>
      <c r="D528" s="245"/>
      <c r="E528" s="246"/>
      <c r="F528" s="247"/>
    </row>
    <row r="529" spans="3:6" customFormat="1" ht="15" x14ac:dyDescent="0.25">
      <c r="C529" s="245"/>
      <c r="D529" s="245"/>
      <c r="E529" s="246"/>
      <c r="F529" s="247"/>
    </row>
    <row r="530" spans="3:6" customFormat="1" ht="15" x14ac:dyDescent="0.25">
      <c r="C530" s="245"/>
      <c r="D530" s="245"/>
      <c r="E530" s="246"/>
      <c r="F530" s="247"/>
    </row>
    <row r="531" spans="3:6" customFormat="1" ht="15" x14ac:dyDescent="0.25">
      <c r="C531" s="245"/>
      <c r="D531" s="245"/>
      <c r="E531" s="246"/>
      <c r="F531" s="247"/>
    </row>
    <row r="532" spans="3:6" customFormat="1" ht="15" x14ac:dyDescent="0.25">
      <c r="C532" s="245"/>
      <c r="D532" s="245"/>
      <c r="E532" s="246"/>
      <c r="F532" s="247"/>
    </row>
    <row r="533" spans="3:6" customFormat="1" ht="15" x14ac:dyDescent="0.25">
      <c r="C533" s="245"/>
      <c r="D533" s="245"/>
      <c r="E533" s="246"/>
      <c r="F533" s="247"/>
    </row>
    <row r="534" spans="3:6" customFormat="1" ht="15" x14ac:dyDescent="0.25">
      <c r="C534" s="245"/>
      <c r="D534" s="245"/>
      <c r="E534" s="246"/>
      <c r="F534" s="247"/>
    </row>
    <row r="535" spans="3:6" customFormat="1" ht="15" x14ac:dyDescent="0.25">
      <c r="C535" s="245"/>
      <c r="D535" s="245"/>
      <c r="E535" s="246"/>
      <c r="F535" s="247"/>
    </row>
    <row r="536" spans="3:6" customFormat="1" ht="15" x14ac:dyDescent="0.25">
      <c r="C536" s="245"/>
      <c r="D536" s="245"/>
      <c r="E536" s="246"/>
      <c r="F536" s="247"/>
    </row>
    <row r="537" spans="3:6" customFormat="1" ht="15" x14ac:dyDescent="0.25">
      <c r="C537" s="245"/>
      <c r="D537" s="245"/>
      <c r="E537" s="246"/>
      <c r="F537" s="247"/>
    </row>
    <row r="538" spans="3:6" customFormat="1" ht="15" x14ac:dyDescent="0.25">
      <c r="C538" s="245"/>
      <c r="D538" s="245"/>
      <c r="E538" s="246"/>
      <c r="F538" s="247"/>
    </row>
    <row r="539" spans="3:6" customFormat="1" ht="15" x14ac:dyDescent="0.25">
      <c r="C539" s="245"/>
      <c r="D539" s="245"/>
      <c r="E539" s="246"/>
      <c r="F539" s="247"/>
    </row>
    <row r="540" spans="3:6" customFormat="1" ht="15" x14ac:dyDescent="0.25">
      <c r="C540" s="245"/>
      <c r="D540" s="245"/>
      <c r="E540" s="246"/>
      <c r="F540" s="247"/>
    </row>
    <row r="541" spans="3:6" customFormat="1" ht="15" x14ac:dyDescent="0.25">
      <c r="C541" s="245"/>
      <c r="D541" s="245"/>
      <c r="E541" s="246"/>
      <c r="F541" s="247"/>
    </row>
    <row r="542" spans="3:6" customFormat="1" ht="15" x14ac:dyDescent="0.25">
      <c r="C542" s="245"/>
      <c r="D542" s="245"/>
      <c r="E542" s="246"/>
      <c r="F542" s="247"/>
    </row>
    <row r="543" spans="3:6" customFormat="1" ht="15" x14ac:dyDescent="0.25">
      <c r="C543" s="245"/>
      <c r="D543" s="245"/>
      <c r="E543" s="246"/>
      <c r="F543" s="247"/>
    </row>
    <row r="544" spans="3:6" customFormat="1" ht="15" x14ac:dyDescent="0.25">
      <c r="C544" s="245"/>
      <c r="D544" s="245"/>
      <c r="E544" s="246"/>
      <c r="F544" s="247"/>
    </row>
    <row r="545" spans="3:6" customFormat="1" ht="15" x14ac:dyDescent="0.25">
      <c r="C545" s="245"/>
      <c r="D545" s="245"/>
      <c r="E545" s="246"/>
      <c r="F545" s="247"/>
    </row>
    <row r="546" spans="3:6" customFormat="1" ht="15" x14ac:dyDescent="0.25">
      <c r="C546" s="245"/>
      <c r="D546" s="245"/>
      <c r="E546" s="246"/>
      <c r="F546" s="247"/>
    </row>
    <row r="547" spans="3:6" customFormat="1" ht="15" x14ac:dyDescent="0.25">
      <c r="C547" s="245"/>
      <c r="D547" s="245"/>
      <c r="E547" s="246"/>
      <c r="F547" s="247"/>
    </row>
    <row r="548" spans="3:6" customFormat="1" ht="15" x14ac:dyDescent="0.25">
      <c r="C548" s="245"/>
      <c r="D548" s="245"/>
      <c r="E548" s="246"/>
      <c r="F548" s="247"/>
    </row>
    <row r="549" spans="3:6" customFormat="1" ht="15" x14ac:dyDescent="0.25">
      <c r="C549" s="245"/>
      <c r="D549" s="245"/>
      <c r="E549" s="246"/>
      <c r="F549" s="247"/>
    </row>
    <row r="550" spans="3:6" customFormat="1" ht="15" x14ac:dyDescent="0.25">
      <c r="C550" s="245"/>
      <c r="D550" s="245"/>
      <c r="E550" s="246"/>
      <c r="F550" s="247"/>
    </row>
    <row r="551" spans="3:6" customFormat="1" ht="15" x14ac:dyDescent="0.25">
      <c r="C551" s="245"/>
      <c r="D551" s="245"/>
      <c r="E551" s="246"/>
      <c r="F551" s="247"/>
    </row>
    <row r="552" spans="3:6" customFormat="1" ht="15" x14ac:dyDescent="0.25">
      <c r="C552" s="245"/>
      <c r="D552" s="245"/>
      <c r="E552" s="246"/>
      <c r="F552" s="247"/>
    </row>
    <row r="553" spans="3:6" customFormat="1" ht="15" x14ac:dyDescent="0.25">
      <c r="C553" s="245"/>
      <c r="D553" s="245"/>
      <c r="E553" s="246"/>
      <c r="F553" s="247"/>
    </row>
    <row r="554" spans="3:6" customFormat="1" ht="15" x14ac:dyDescent="0.25">
      <c r="C554" s="245"/>
      <c r="D554" s="245"/>
      <c r="E554" s="246"/>
      <c r="F554" s="247"/>
    </row>
    <row r="555" spans="3:6" customFormat="1" ht="15" x14ac:dyDescent="0.25">
      <c r="C555" s="245"/>
      <c r="D555" s="245"/>
      <c r="E555" s="246"/>
      <c r="F555" s="247"/>
    </row>
    <row r="556" spans="3:6" customFormat="1" ht="15" x14ac:dyDescent="0.25">
      <c r="C556" s="245"/>
      <c r="D556" s="245"/>
      <c r="E556" s="246"/>
      <c r="F556" s="247"/>
    </row>
    <row r="557" spans="3:6" customFormat="1" ht="15" x14ac:dyDescent="0.25">
      <c r="C557" s="245"/>
      <c r="D557" s="245"/>
      <c r="E557" s="246"/>
      <c r="F557" s="247"/>
    </row>
    <row r="558" spans="3:6" customFormat="1" ht="15" x14ac:dyDescent="0.25">
      <c r="C558" s="245"/>
      <c r="D558" s="245"/>
      <c r="E558" s="246"/>
      <c r="F558" s="247"/>
    </row>
    <row r="559" spans="3:6" customFormat="1" ht="15" x14ac:dyDescent="0.25">
      <c r="C559" s="245"/>
      <c r="D559" s="245"/>
      <c r="E559" s="246"/>
      <c r="F559" s="247"/>
    </row>
    <row r="560" spans="3:6" customFormat="1" ht="15" x14ac:dyDescent="0.25">
      <c r="C560" s="245"/>
      <c r="D560" s="245"/>
      <c r="E560" s="246"/>
      <c r="F560" s="247"/>
    </row>
    <row r="561" spans="3:6" customFormat="1" ht="15" x14ac:dyDescent="0.25">
      <c r="C561" s="245"/>
      <c r="D561" s="245"/>
      <c r="E561" s="246"/>
      <c r="F561" s="247"/>
    </row>
    <row r="562" spans="3:6" customFormat="1" ht="15" x14ac:dyDescent="0.25">
      <c r="C562" s="245"/>
      <c r="D562" s="245"/>
      <c r="E562" s="246"/>
      <c r="F562" s="247"/>
    </row>
    <row r="563" spans="3:6" customFormat="1" ht="15" x14ac:dyDescent="0.25">
      <c r="C563" s="245"/>
      <c r="D563" s="245"/>
      <c r="E563" s="246"/>
      <c r="F563" s="247"/>
    </row>
    <row r="564" spans="3:6" customFormat="1" ht="15" x14ac:dyDescent="0.25">
      <c r="C564" s="245"/>
      <c r="D564" s="245"/>
      <c r="E564" s="246"/>
      <c r="F564" s="247"/>
    </row>
    <row r="565" spans="3:6" customFormat="1" ht="15" x14ac:dyDescent="0.25">
      <c r="C565" s="245"/>
      <c r="D565" s="245"/>
      <c r="E565" s="246"/>
      <c r="F565" s="247"/>
    </row>
    <row r="566" spans="3:6" customFormat="1" ht="15" x14ac:dyDescent="0.25">
      <c r="C566" s="245"/>
      <c r="D566" s="245"/>
      <c r="E566" s="246"/>
      <c r="F566" s="247"/>
    </row>
    <row r="567" spans="3:6" customFormat="1" ht="15" x14ac:dyDescent="0.25">
      <c r="C567" s="245"/>
      <c r="D567" s="245"/>
      <c r="E567" s="246"/>
      <c r="F567" s="247"/>
    </row>
    <row r="568" spans="3:6" customFormat="1" ht="15" x14ac:dyDescent="0.25">
      <c r="C568" s="245"/>
      <c r="D568" s="245"/>
      <c r="E568" s="246"/>
      <c r="F568" s="247"/>
    </row>
    <row r="569" spans="3:6" customFormat="1" ht="15" x14ac:dyDescent="0.25">
      <c r="C569" s="245"/>
      <c r="D569" s="245"/>
      <c r="E569" s="246"/>
      <c r="F569" s="247"/>
    </row>
    <row r="570" spans="3:6" customFormat="1" ht="15" x14ac:dyDescent="0.25">
      <c r="C570" s="245"/>
      <c r="D570" s="245"/>
      <c r="E570" s="246"/>
      <c r="F570" s="247"/>
    </row>
    <row r="571" spans="3:6" customFormat="1" ht="15" x14ac:dyDescent="0.25">
      <c r="C571" s="245"/>
      <c r="D571" s="245"/>
      <c r="E571" s="246"/>
      <c r="F571" s="247"/>
    </row>
    <row r="572" spans="3:6" customFormat="1" ht="15" x14ac:dyDescent="0.25">
      <c r="C572" s="245"/>
      <c r="D572" s="245"/>
      <c r="E572" s="246"/>
      <c r="F572" s="247"/>
    </row>
    <row r="573" spans="3:6" customFormat="1" ht="15" x14ac:dyDescent="0.25">
      <c r="C573" s="245"/>
      <c r="D573" s="245"/>
      <c r="E573" s="246"/>
      <c r="F573" s="247"/>
    </row>
    <row r="574" spans="3:6" customFormat="1" ht="15" x14ac:dyDescent="0.25">
      <c r="C574" s="245"/>
      <c r="D574" s="245"/>
      <c r="E574" s="246"/>
      <c r="F574" s="247"/>
    </row>
    <row r="575" spans="3:6" customFormat="1" ht="15" x14ac:dyDescent="0.25">
      <c r="C575" s="245"/>
      <c r="D575" s="245"/>
      <c r="E575" s="246"/>
      <c r="F575" s="247"/>
    </row>
    <row r="576" spans="3:6" customFormat="1" ht="15" x14ac:dyDescent="0.25">
      <c r="C576" s="245"/>
      <c r="D576" s="245"/>
      <c r="E576" s="246"/>
      <c r="F576" s="247"/>
    </row>
    <row r="577" spans="3:6" customFormat="1" ht="15" x14ac:dyDescent="0.25">
      <c r="C577" s="245"/>
      <c r="D577" s="245"/>
      <c r="E577" s="246"/>
      <c r="F577" s="247"/>
    </row>
    <row r="578" spans="3:6" customFormat="1" ht="15" x14ac:dyDescent="0.25">
      <c r="C578" s="245"/>
      <c r="D578" s="245"/>
      <c r="E578" s="246"/>
      <c r="F578" s="247"/>
    </row>
    <row r="579" spans="3:6" customFormat="1" ht="15" x14ac:dyDescent="0.25">
      <c r="C579" s="245"/>
      <c r="D579" s="245"/>
      <c r="E579" s="246"/>
      <c r="F579" s="247"/>
    </row>
    <row r="580" spans="3:6" customFormat="1" ht="15" x14ac:dyDescent="0.25">
      <c r="C580" s="245"/>
      <c r="D580" s="245"/>
      <c r="E580" s="246"/>
      <c r="F580" s="247"/>
    </row>
    <row r="581" spans="3:6" customFormat="1" ht="15" x14ac:dyDescent="0.25">
      <c r="C581" s="245"/>
      <c r="D581" s="245"/>
      <c r="E581" s="246"/>
      <c r="F581" s="247"/>
    </row>
    <row r="582" spans="3:6" customFormat="1" ht="15" x14ac:dyDescent="0.25">
      <c r="C582" s="245"/>
      <c r="D582" s="245"/>
      <c r="E582" s="246"/>
      <c r="F582" s="247"/>
    </row>
    <row r="583" spans="3:6" customFormat="1" ht="15" x14ac:dyDescent="0.25">
      <c r="C583" s="245"/>
      <c r="D583" s="245"/>
      <c r="E583" s="246"/>
      <c r="F583" s="247"/>
    </row>
    <row r="584" spans="3:6" customFormat="1" ht="15" x14ac:dyDescent="0.25">
      <c r="C584" s="245"/>
      <c r="D584" s="245"/>
      <c r="E584" s="246"/>
      <c r="F584" s="247"/>
    </row>
    <row r="585" spans="3:6" customFormat="1" ht="15" x14ac:dyDescent="0.25">
      <c r="C585" s="245"/>
      <c r="D585" s="245"/>
      <c r="E585" s="246"/>
      <c r="F585" s="247"/>
    </row>
    <row r="586" spans="3:6" customFormat="1" ht="15" x14ac:dyDescent="0.25">
      <c r="C586" s="245"/>
      <c r="D586" s="245"/>
      <c r="E586" s="246"/>
      <c r="F586" s="247"/>
    </row>
    <row r="587" spans="3:6" customFormat="1" ht="15" x14ac:dyDescent="0.25">
      <c r="C587" s="245"/>
      <c r="D587" s="245"/>
      <c r="E587" s="246"/>
      <c r="F587" s="247"/>
    </row>
    <row r="588" spans="3:6" customFormat="1" ht="15" x14ac:dyDescent="0.25">
      <c r="C588" s="245"/>
      <c r="D588" s="245"/>
      <c r="E588" s="246"/>
      <c r="F588" s="247"/>
    </row>
    <row r="589" spans="3:6" customFormat="1" ht="15" x14ac:dyDescent="0.25">
      <c r="C589" s="245"/>
      <c r="D589" s="245"/>
      <c r="E589" s="246"/>
      <c r="F589" s="247"/>
    </row>
    <row r="590" spans="3:6" customFormat="1" ht="15" x14ac:dyDescent="0.25">
      <c r="C590" s="245"/>
      <c r="D590" s="245"/>
      <c r="E590" s="246"/>
      <c r="F590" s="247"/>
    </row>
    <row r="591" spans="3:6" customFormat="1" ht="15" x14ac:dyDescent="0.25">
      <c r="C591" s="245"/>
      <c r="D591" s="245"/>
      <c r="E591" s="246"/>
      <c r="F591" s="247"/>
    </row>
    <row r="592" spans="3:6" customFormat="1" ht="15" x14ac:dyDescent="0.25">
      <c r="C592" s="245"/>
      <c r="D592" s="245"/>
      <c r="E592" s="246"/>
      <c r="F592" s="247"/>
    </row>
    <row r="593" spans="3:6" customFormat="1" ht="15" x14ac:dyDescent="0.25">
      <c r="C593" s="245"/>
      <c r="D593" s="245"/>
      <c r="E593" s="246"/>
      <c r="F593" s="247"/>
    </row>
    <row r="594" spans="3:6" customFormat="1" ht="15" x14ac:dyDescent="0.25">
      <c r="C594" s="245"/>
      <c r="D594" s="245"/>
      <c r="E594" s="246"/>
      <c r="F594" s="247"/>
    </row>
    <row r="595" spans="3:6" customFormat="1" ht="15" x14ac:dyDescent="0.25">
      <c r="C595" s="245"/>
      <c r="D595" s="245"/>
      <c r="E595" s="246"/>
      <c r="F595" s="247"/>
    </row>
    <row r="596" spans="3:6" customFormat="1" ht="15" x14ac:dyDescent="0.25">
      <c r="C596" s="245"/>
      <c r="D596" s="245"/>
      <c r="E596" s="246"/>
      <c r="F596" s="247"/>
    </row>
    <row r="597" spans="3:6" customFormat="1" ht="15" x14ac:dyDescent="0.25">
      <c r="C597" s="245"/>
      <c r="D597" s="245"/>
      <c r="E597" s="246"/>
      <c r="F597" s="247"/>
    </row>
    <row r="598" spans="3:6" customFormat="1" ht="15" x14ac:dyDescent="0.25">
      <c r="C598" s="245"/>
      <c r="D598" s="245"/>
      <c r="E598" s="246"/>
      <c r="F598" s="247"/>
    </row>
    <row r="599" spans="3:6" customFormat="1" ht="15" x14ac:dyDescent="0.25">
      <c r="C599" s="245"/>
      <c r="D599" s="245"/>
      <c r="E599" s="246"/>
      <c r="F599" s="247"/>
    </row>
    <row r="600" spans="3:6" customFormat="1" ht="15" x14ac:dyDescent="0.25">
      <c r="C600" s="245"/>
      <c r="D600" s="245"/>
      <c r="E600" s="246"/>
      <c r="F600" s="247"/>
    </row>
    <row r="601" spans="3:6" customFormat="1" ht="15" x14ac:dyDescent="0.25">
      <c r="C601" s="245"/>
      <c r="D601" s="245"/>
      <c r="E601" s="246"/>
      <c r="F601" s="247"/>
    </row>
    <row r="602" spans="3:6" customFormat="1" ht="15" x14ac:dyDescent="0.25">
      <c r="C602" s="245"/>
      <c r="D602" s="245"/>
      <c r="E602" s="246"/>
      <c r="F602" s="247"/>
    </row>
    <row r="603" spans="3:6" customFormat="1" ht="15" x14ac:dyDescent="0.25">
      <c r="C603" s="245"/>
      <c r="D603" s="245"/>
      <c r="E603" s="246"/>
      <c r="F603" s="247"/>
    </row>
    <row r="604" spans="3:6" customFormat="1" ht="15" x14ac:dyDescent="0.25">
      <c r="C604" s="245"/>
      <c r="D604" s="245"/>
      <c r="E604" s="246"/>
      <c r="F604" s="247"/>
    </row>
    <row r="605" spans="3:6" customFormat="1" ht="15" x14ac:dyDescent="0.25">
      <c r="C605" s="245"/>
      <c r="D605" s="245"/>
      <c r="E605" s="246"/>
      <c r="F605" s="247"/>
    </row>
    <row r="606" spans="3:6" customFormat="1" ht="15" x14ac:dyDescent="0.25">
      <c r="C606" s="245"/>
      <c r="D606" s="245"/>
      <c r="E606" s="246"/>
      <c r="F606" s="247"/>
    </row>
    <row r="607" spans="3:6" customFormat="1" ht="15" x14ac:dyDescent="0.25">
      <c r="C607" s="245"/>
      <c r="D607" s="245"/>
      <c r="E607" s="246"/>
      <c r="F607" s="247"/>
    </row>
    <row r="608" spans="3:6" customFormat="1" ht="15" x14ac:dyDescent="0.25">
      <c r="C608" s="245"/>
      <c r="D608" s="245"/>
      <c r="E608" s="246"/>
      <c r="F608" s="247"/>
    </row>
    <row r="609" spans="3:6" customFormat="1" ht="15" x14ac:dyDescent="0.25">
      <c r="C609" s="245"/>
      <c r="D609" s="245"/>
      <c r="E609" s="246"/>
      <c r="F609" s="247"/>
    </row>
    <row r="610" spans="3:6" customFormat="1" ht="15" x14ac:dyDescent="0.25">
      <c r="C610" s="245"/>
      <c r="D610" s="245"/>
      <c r="E610" s="246"/>
      <c r="F610" s="247"/>
    </row>
    <row r="611" spans="3:6" customFormat="1" ht="15" x14ac:dyDescent="0.25">
      <c r="C611" s="245"/>
      <c r="D611" s="245"/>
      <c r="E611" s="246"/>
      <c r="F611" s="247"/>
    </row>
    <row r="612" spans="3:6" customFormat="1" ht="15" x14ac:dyDescent="0.25">
      <c r="C612" s="245"/>
      <c r="D612" s="245"/>
      <c r="E612" s="246"/>
      <c r="F612" s="247"/>
    </row>
    <row r="613" spans="3:6" customFormat="1" ht="15" x14ac:dyDescent="0.25">
      <c r="C613" s="245"/>
      <c r="D613" s="245"/>
      <c r="E613" s="246"/>
      <c r="F613" s="247"/>
    </row>
    <row r="614" spans="3:6" customFormat="1" ht="15" x14ac:dyDescent="0.25">
      <c r="C614" s="245"/>
      <c r="D614" s="245"/>
      <c r="E614" s="246"/>
      <c r="F614" s="247"/>
    </row>
    <row r="615" spans="3:6" customFormat="1" ht="15" x14ac:dyDescent="0.25">
      <c r="C615" s="245"/>
      <c r="D615" s="245"/>
      <c r="E615" s="246"/>
      <c r="F615" s="247"/>
    </row>
    <row r="616" spans="3:6" customFormat="1" ht="15" x14ac:dyDescent="0.25">
      <c r="C616" s="245"/>
      <c r="D616" s="245"/>
      <c r="E616" s="246"/>
      <c r="F616" s="247"/>
    </row>
    <row r="617" spans="3:6" customFormat="1" ht="15" x14ac:dyDescent="0.25">
      <c r="C617" s="245"/>
      <c r="D617" s="245"/>
      <c r="E617" s="246"/>
      <c r="F617" s="247"/>
    </row>
    <row r="618" spans="3:6" customFormat="1" ht="15" x14ac:dyDescent="0.25">
      <c r="C618" s="245"/>
      <c r="D618" s="245"/>
      <c r="E618" s="246"/>
      <c r="F618" s="247"/>
    </row>
    <row r="619" spans="3:6" customFormat="1" ht="15" x14ac:dyDescent="0.25">
      <c r="C619" s="245"/>
      <c r="D619" s="245"/>
      <c r="E619" s="246"/>
      <c r="F619" s="247"/>
    </row>
    <row r="620" spans="3:6" customFormat="1" ht="15" x14ac:dyDescent="0.25">
      <c r="C620" s="245"/>
      <c r="D620" s="245"/>
      <c r="E620" s="246"/>
      <c r="F620" s="247"/>
    </row>
    <row r="621" spans="3:6" customFormat="1" ht="15" x14ac:dyDescent="0.25">
      <c r="C621" s="245"/>
      <c r="D621" s="245"/>
      <c r="E621" s="246"/>
      <c r="F621" s="247"/>
    </row>
    <row r="622" spans="3:6" customFormat="1" ht="15" x14ac:dyDescent="0.25">
      <c r="C622" s="245"/>
      <c r="D622" s="245"/>
      <c r="E622" s="246"/>
      <c r="F622" s="247"/>
    </row>
    <row r="623" spans="3:6" customFormat="1" ht="15" x14ac:dyDescent="0.25">
      <c r="C623" s="245"/>
      <c r="D623" s="245"/>
      <c r="E623" s="246"/>
      <c r="F623" s="247"/>
    </row>
    <row r="624" spans="3:6" customFormat="1" ht="15" x14ac:dyDescent="0.25">
      <c r="C624" s="245"/>
      <c r="D624" s="245"/>
      <c r="E624" s="246"/>
      <c r="F624" s="247"/>
    </row>
    <row r="625" spans="3:6" customFormat="1" ht="15" x14ac:dyDescent="0.25">
      <c r="C625" s="245"/>
      <c r="D625" s="245"/>
      <c r="E625" s="246"/>
      <c r="F625" s="247"/>
    </row>
    <row r="626" spans="3:6" customFormat="1" ht="15" x14ac:dyDescent="0.25">
      <c r="C626" s="245"/>
      <c r="D626" s="245"/>
      <c r="E626" s="246"/>
      <c r="F626" s="247"/>
    </row>
    <row r="627" spans="3:6" customFormat="1" ht="15" x14ac:dyDescent="0.25">
      <c r="C627" s="245"/>
      <c r="D627" s="245"/>
      <c r="E627" s="246"/>
      <c r="F627" s="247"/>
    </row>
    <row r="628" spans="3:6" customFormat="1" ht="15" x14ac:dyDescent="0.25">
      <c r="C628" s="245"/>
      <c r="D628" s="245"/>
      <c r="E628" s="246"/>
      <c r="F628" s="247"/>
    </row>
    <row r="629" spans="3:6" customFormat="1" ht="15" x14ac:dyDescent="0.25">
      <c r="C629" s="245"/>
      <c r="D629" s="245"/>
      <c r="E629" s="246"/>
      <c r="F629" s="247"/>
    </row>
    <row r="630" spans="3:6" customFormat="1" ht="15" x14ac:dyDescent="0.25">
      <c r="C630" s="245"/>
      <c r="D630" s="245"/>
      <c r="E630" s="246"/>
      <c r="F630" s="247"/>
    </row>
    <row r="631" spans="3:6" customFormat="1" ht="15" x14ac:dyDescent="0.25">
      <c r="C631" s="245"/>
      <c r="D631" s="245"/>
      <c r="E631" s="246"/>
      <c r="F631" s="247"/>
    </row>
    <row r="632" spans="3:6" customFormat="1" ht="15" x14ac:dyDescent="0.25">
      <c r="C632" s="245"/>
      <c r="D632" s="245"/>
      <c r="E632" s="246"/>
      <c r="F632" s="247"/>
    </row>
    <row r="633" spans="3:6" customFormat="1" ht="15" x14ac:dyDescent="0.25">
      <c r="C633" s="245"/>
      <c r="D633" s="245"/>
      <c r="E633" s="246"/>
      <c r="F633" s="247"/>
    </row>
    <row r="634" spans="3:6" customFormat="1" ht="15" x14ac:dyDescent="0.25">
      <c r="C634" s="245"/>
      <c r="D634" s="245"/>
      <c r="E634" s="246"/>
      <c r="F634" s="247"/>
    </row>
    <row r="635" spans="3:6" customFormat="1" ht="15" x14ac:dyDescent="0.25">
      <c r="C635" s="245"/>
      <c r="D635" s="245"/>
      <c r="E635" s="246"/>
      <c r="F635" s="247"/>
    </row>
    <row r="636" spans="3:6" customFormat="1" ht="15" x14ac:dyDescent="0.25">
      <c r="C636" s="245"/>
      <c r="D636" s="245"/>
      <c r="E636" s="246"/>
      <c r="F636" s="247"/>
    </row>
    <row r="637" spans="3:6" customFormat="1" ht="15" x14ac:dyDescent="0.25">
      <c r="C637" s="245"/>
      <c r="D637" s="245"/>
      <c r="E637" s="246"/>
      <c r="F637" s="247"/>
    </row>
    <row r="638" spans="3:6" customFormat="1" ht="15" x14ac:dyDescent="0.25">
      <c r="C638" s="245"/>
      <c r="D638" s="245"/>
      <c r="E638" s="246"/>
      <c r="F638" s="247"/>
    </row>
    <row r="639" spans="3:6" customFormat="1" ht="15" x14ac:dyDescent="0.25">
      <c r="C639" s="245"/>
      <c r="D639" s="245"/>
      <c r="E639" s="246"/>
      <c r="F639" s="247"/>
    </row>
    <row r="640" spans="3:6" customFormat="1" ht="15" x14ac:dyDescent="0.25">
      <c r="C640" s="245"/>
      <c r="D640" s="245"/>
      <c r="E640" s="246"/>
      <c r="F640" s="247"/>
    </row>
    <row r="641" spans="3:6" customFormat="1" ht="15" x14ac:dyDescent="0.25">
      <c r="C641" s="245"/>
      <c r="D641" s="245"/>
      <c r="E641" s="246"/>
      <c r="F641" s="247"/>
    </row>
    <row r="642" spans="3:6" customFormat="1" ht="15" x14ac:dyDescent="0.25">
      <c r="C642" s="245"/>
      <c r="D642" s="245"/>
      <c r="E642" s="246"/>
      <c r="F642" s="247"/>
    </row>
    <row r="643" spans="3:6" customFormat="1" ht="15" x14ac:dyDescent="0.25">
      <c r="C643" s="245"/>
      <c r="D643" s="245"/>
      <c r="E643" s="246"/>
      <c r="F643" s="247"/>
    </row>
    <row r="644" spans="3:6" customFormat="1" ht="15" x14ac:dyDescent="0.25">
      <c r="C644" s="245"/>
      <c r="D644" s="245"/>
      <c r="E644" s="246"/>
      <c r="F644" s="247"/>
    </row>
    <row r="645" spans="3:6" customFormat="1" ht="15" x14ac:dyDescent="0.25">
      <c r="C645" s="245"/>
      <c r="D645" s="245"/>
      <c r="E645" s="246"/>
      <c r="F645" s="247"/>
    </row>
    <row r="646" spans="3:6" customFormat="1" ht="15" x14ac:dyDescent="0.25">
      <c r="C646" s="245"/>
      <c r="D646" s="245"/>
      <c r="E646" s="246"/>
      <c r="F646" s="247"/>
    </row>
    <row r="647" spans="3:6" customFormat="1" ht="15" x14ac:dyDescent="0.25">
      <c r="C647" s="245"/>
      <c r="D647" s="245"/>
      <c r="E647" s="246"/>
      <c r="F647" s="247"/>
    </row>
    <row r="648" spans="3:6" customFormat="1" ht="15" x14ac:dyDescent="0.25">
      <c r="C648" s="245"/>
      <c r="D648" s="245"/>
      <c r="E648" s="246"/>
      <c r="F648" s="247"/>
    </row>
    <row r="649" spans="3:6" customFormat="1" ht="15" x14ac:dyDescent="0.25">
      <c r="C649" s="245"/>
      <c r="D649" s="245"/>
      <c r="E649" s="246"/>
      <c r="F649" s="247"/>
    </row>
    <row r="650" spans="3:6" customFormat="1" ht="15" x14ac:dyDescent="0.25">
      <c r="C650" s="245"/>
      <c r="D650" s="245"/>
      <c r="E650" s="246"/>
      <c r="F650" s="247"/>
    </row>
    <row r="651" spans="3:6" customFormat="1" ht="15" x14ac:dyDescent="0.25">
      <c r="C651" s="245"/>
      <c r="D651" s="245"/>
      <c r="E651" s="246"/>
      <c r="F651" s="247"/>
    </row>
    <row r="652" spans="3:6" customFormat="1" ht="15" x14ac:dyDescent="0.25">
      <c r="C652" s="245"/>
      <c r="D652" s="245"/>
      <c r="E652" s="246"/>
      <c r="F652" s="247"/>
    </row>
    <row r="653" spans="3:6" customFormat="1" ht="15" x14ac:dyDescent="0.25">
      <c r="C653" s="245"/>
      <c r="D653" s="245"/>
      <c r="E653" s="246"/>
      <c r="F653" s="247"/>
    </row>
    <row r="654" spans="3:6" customFormat="1" ht="15" x14ac:dyDescent="0.25">
      <c r="C654" s="245"/>
      <c r="D654" s="245"/>
      <c r="E654" s="246"/>
      <c r="F654" s="247"/>
    </row>
    <row r="655" spans="3:6" customFormat="1" ht="15" x14ac:dyDescent="0.25">
      <c r="C655" s="245"/>
      <c r="D655" s="245"/>
      <c r="E655" s="246"/>
      <c r="F655" s="247"/>
    </row>
    <row r="656" spans="3:6" customFormat="1" ht="15" x14ac:dyDescent="0.25">
      <c r="C656" s="245"/>
      <c r="D656" s="245"/>
      <c r="E656" s="246"/>
      <c r="F656" s="247"/>
    </row>
    <row r="657" spans="3:6" customFormat="1" ht="15" x14ac:dyDescent="0.25">
      <c r="C657" s="245"/>
      <c r="D657" s="245"/>
      <c r="E657" s="246"/>
      <c r="F657" s="247"/>
    </row>
    <row r="658" spans="3:6" customFormat="1" ht="15" x14ac:dyDescent="0.25">
      <c r="C658" s="245"/>
      <c r="D658" s="245"/>
      <c r="E658" s="246"/>
      <c r="F658" s="247"/>
    </row>
    <row r="659" spans="3:6" customFormat="1" ht="15" x14ac:dyDescent="0.25">
      <c r="C659" s="245"/>
      <c r="D659" s="245"/>
      <c r="E659" s="246"/>
      <c r="F659" s="247"/>
    </row>
    <row r="660" spans="3:6" customFormat="1" ht="15" x14ac:dyDescent="0.25">
      <c r="C660" s="245"/>
      <c r="D660" s="245"/>
      <c r="E660" s="246"/>
      <c r="F660" s="247"/>
    </row>
    <row r="661" spans="3:6" customFormat="1" ht="15" x14ac:dyDescent="0.25">
      <c r="C661" s="245"/>
      <c r="D661" s="245"/>
      <c r="E661" s="246"/>
      <c r="F661" s="247"/>
    </row>
    <row r="662" spans="3:6" customFormat="1" ht="15" x14ac:dyDescent="0.25">
      <c r="C662" s="245"/>
      <c r="D662" s="245"/>
      <c r="E662" s="246"/>
      <c r="F662" s="247"/>
    </row>
    <row r="663" spans="3:6" customFormat="1" ht="15" x14ac:dyDescent="0.25">
      <c r="C663" s="245"/>
      <c r="D663" s="245"/>
      <c r="E663" s="246"/>
      <c r="F663" s="247"/>
    </row>
    <row r="664" spans="3:6" customFormat="1" ht="15" x14ac:dyDescent="0.25">
      <c r="C664" s="245"/>
      <c r="D664" s="245"/>
      <c r="E664" s="246"/>
      <c r="F664" s="247"/>
    </row>
    <row r="665" spans="3:6" customFormat="1" ht="15" x14ac:dyDescent="0.25">
      <c r="C665" s="245"/>
      <c r="D665" s="245"/>
      <c r="E665" s="246"/>
      <c r="F665" s="247"/>
    </row>
    <row r="666" spans="3:6" customFormat="1" ht="15" x14ac:dyDescent="0.25">
      <c r="C666" s="245"/>
      <c r="D666" s="245"/>
      <c r="E666" s="246"/>
      <c r="F666" s="247"/>
    </row>
    <row r="667" spans="3:6" customFormat="1" ht="15" x14ac:dyDescent="0.25">
      <c r="C667" s="245"/>
      <c r="D667" s="245"/>
      <c r="E667" s="246"/>
      <c r="F667" s="247"/>
    </row>
    <row r="668" spans="3:6" customFormat="1" ht="15" x14ac:dyDescent="0.25">
      <c r="C668" s="245"/>
      <c r="D668" s="245"/>
      <c r="E668" s="246"/>
      <c r="F668" s="247"/>
    </row>
    <row r="669" spans="3:6" customFormat="1" ht="15" x14ac:dyDescent="0.25">
      <c r="C669" s="245"/>
      <c r="D669" s="245"/>
      <c r="E669" s="246"/>
      <c r="F669" s="247"/>
    </row>
    <row r="670" spans="3:6" customFormat="1" ht="15" x14ac:dyDescent="0.25">
      <c r="C670" s="245"/>
      <c r="D670" s="245"/>
      <c r="E670" s="246"/>
      <c r="F670" s="247"/>
    </row>
    <row r="671" spans="3:6" customFormat="1" ht="15" x14ac:dyDescent="0.25">
      <c r="C671" s="245"/>
      <c r="D671" s="245"/>
      <c r="E671" s="246"/>
      <c r="F671" s="247"/>
    </row>
    <row r="672" spans="3:6" customFormat="1" ht="15" x14ac:dyDescent="0.25">
      <c r="C672" s="245"/>
      <c r="D672" s="245"/>
      <c r="E672" s="246"/>
      <c r="F672" s="247"/>
    </row>
    <row r="673" spans="3:6" customFormat="1" ht="15" x14ac:dyDescent="0.25">
      <c r="C673" s="245"/>
      <c r="D673" s="245"/>
      <c r="E673" s="246"/>
      <c r="F673" s="247"/>
    </row>
    <row r="674" spans="3:6" customFormat="1" ht="15" x14ac:dyDescent="0.25">
      <c r="C674" s="245"/>
      <c r="D674" s="245"/>
      <c r="E674" s="246"/>
      <c r="F674" s="247"/>
    </row>
    <row r="675" spans="3:6" customFormat="1" ht="15" x14ac:dyDescent="0.25">
      <c r="C675" s="245"/>
      <c r="D675" s="245"/>
      <c r="E675" s="246"/>
      <c r="F675" s="247"/>
    </row>
    <row r="676" spans="3:6" customFormat="1" ht="15" x14ac:dyDescent="0.25">
      <c r="C676" s="245"/>
      <c r="D676" s="245"/>
      <c r="E676" s="246"/>
      <c r="F676" s="247"/>
    </row>
    <row r="677" spans="3:6" customFormat="1" ht="15" x14ac:dyDescent="0.25">
      <c r="C677" s="245"/>
      <c r="D677" s="245"/>
      <c r="E677" s="246"/>
      <c r="F677" s="247"/>
    </row>
    <row r="678" spans="3:6" customFormat="1" ht="15" x14ac:dyDescent="0.25">
      <c r="C678" s="245"/>
      <c r="D678" s="245"/>
      <c r="E678" s="246"/>
      <c r="F678" s="247"/>
    </row>
    <row r="679" spans="3:6" customFormat="1" ht="15" x14ac:dyDescent="0.25">
      <c r="C679" s="245"/>
      <c r="D679" s="245"/>
      <c r="E679" s="246"/>
      <c r="F679" s="247"/>
    </row>
    <row r="680" spans="3:6" customFormat="1" ht="15" x14ac:dyDescent="0.25">
      <c r="C680" s="245"/>
      <c r="D680" s="245"/>
      <c r="E680" s="246"/>
      <c r="F680" s="247"/>
    </row>
    <row r="681" spans="3:6" customFormat="1" ht="15" x14ac:dyDescent="0.25">
      <c r="C681" s="245"/>
      <c r="D681" s="245"/>
      <c r="E681" s="246"/>
      <c r="F681" s="247"/>
    </row>
    <row r="682" spans="3:6" customFormat="1" ht="15" x14ac:dyDescent="0.25">
      <c r="C682" s="245"/>
      <c r="D682" s="245"/>
      <c r="E682" s="246"/>
      <c r="F682" s="247"/>
    </row>
    <row r="683" spans="3:6" customFormat="1" ht="15" x14ac:dyDescent="0.25">
      <c r="C683" s="245"/>
      <c r="D683" s="245"/>
      <c r="E683" s="246"/>
      <c r="F683" s="247"/>
    </row>
    <row r="684" spans="3:6" customFormat="1" ht="15" x14ac:dyDescent="0.25">
      <c r="C684" s="245"/>
      <c r="D684" s="245"/>
      <c r="E684" s="246"/>
      <c r="F684" s="247"/>
    </row>
    <row r="685" spans="3:6" customFormat="1" ht="15" x14ac:dyDescent="0.25">
      <c r="C685" s="245"/>
      <c r="D685" s="245"/>
      <c r="E685" s="246"/>
      <c r="F685" s="247"/>
    </row>
    <row r="686" spans="3:6" customFormat="1" ht="15" x14ac:dyDescent="0.25">
      <c r="C686" s="245"/>
      <c r="D686" s="245"/>
      <c r="E686" s="246"/>
      <c r="F686" s="247"/>
    </row>
    <row r="687" spans="3:6" customFormat="1" ht="15" x14ac:dyDescent="0.25">
      <c r="C687" s="245"/>
      <c r="D687" s="245"/>
      <c r="E687" s="246"/>
      <c r="F687" s="247"/>
    </row>
    <row r="688" spans="3:6" customFormat="1" ht="15" x14ac:dyDescent="0.25">
      <c r="C688" s="245"/>
      <c r="D688" s="245"/>
      <c r="E688" s="246"/>
      <c r="F688" s="247"/>
    </row>
    <row r="689" spans="3:6" customFormat="1" ht="15" x14ac:dyDescent="0.25">
      <c r="C689" s="245"/>
      <c r="D689" s="245"/>
      <c r="E689" s="246"/>
      <c r="F689" s="247"/>
    </row>
    <row r="690" spans="3:6" customFormat="1" ht="15" x14ac:dyDescent="0.25">
      <c r="C690" s="245"/>
      <c r="D690" s="245"/>
      <c r="E690" s="246"/>
      <c r="F690" s="247"/>
    </row>
    <row r="691" spans="3:6" customFormat="1" ht="15" x14ac:dyDescent="0.25">
      <c r="C691" s="245"/>
      <c r="D691" s="245"/>
      <c r="E691" s="246"/>
      <c r="F691" s="247"/>
    </row>
    <row r="692" spans="3:6" customFormat="1" ht="15" x14ac:dyDescent="0.25">
      <c r="C692" s="245"/>
      <c r="D692" s="245"/>
      <c r="E692" s="246"/>
      <c r="F692" s="247"/>
    </row>
    <row r="693" spans="3:6" customFormat="1" ht="15" x14ac:dyDescent="0.25">
      <c r="C693" s="245"/>
      <c r="D693" s="245"/>
      <c r="E693" s="246"/>
      <c r="F693" s="247"/>
    </row>
    <row r="694" spans="3:6" customFormat="1" ht="15" x14ac:dyDescent="0.25">
      <c r="C694" s="245"/>
      <c r="D694" s="245"/>
      <c r="E694" s="246"/>
      <c r="F694" s="247"/>
    </row>
    <row r="695" spans="3:6" customFormat="1" ht="15" x14ac:dyDescent="0.25">
      <c r="C695" s="245"/>
      <c r="D695" s="245"/>
      <c r="E695" s="246"/>
      <c r="F695" s="247"/>
    </row>
    <row r="696" spans="3:6" customFormat="1" ht="15" x14ac:dyDescent="0.25">
      <c r="C696" s="245"/>
      <c r="D696" s="245"/>
      <c r="E696" s="246"/>
      <c r="F696" s="247"/>
    </row>
    <row r="697" spans="3:6" customFormat="1" ht="15" x14ac:dyDescent="0.25">
      <c r="C697" s="245"/>
      <c r="D697" s="245"/>
      <c r="E697" s="246"/>
      <c r="F697" s="247"/>
    </row>
    <row r="698" spans="3:6" customFormat="1" ht="15" x14ac:dyDescent="0.25">
      <c r="C698" s="245"/>
      <c r="D698" s="245"/>
      <c r="E698" s="246"/>
      <c r="F698" s="247"/>
    </row>
    <row r="699" spans="3:6" customFormat="1" ht="15" x14ac:dyDescent="0.25">
      <c r="C699" s="245"/>
      <c r="D699" s="245"/>
      <c r="E699" s="246"/>
      <c r="F699" s="247"/>
    </row>
    <row r="700" spans="3:6" customFormat="1" ht="15" x14ac:dyDescent="0.25">
      <c r="C700" s="245"/>
      <c r="D700" s="245"/>
      <c r="E700" s="246"/>
      <c r="F700" s="247"/>
    </row>
    <row r="701" spans="3:6" customFormat="1" ht="15" x14ac:dyDescent="0.25">
      <c r="C701" s="245"/>
      <c r="D701" s="245"/>
      <c r="E701" s="246"/>
      <c r="F701" s="247"/>
    </row>
    <row r="702" spans="3:6" customFormat="1" ht="15" x14ac:dyDescent="0.25">
      <c r="C702" s="245"/>
      <c r="D702" s="245"/>
      <c r="E702" s="246"/>
      <c r="F702" s="247"/>
    </row>
    <row r="703" spans="3:6" customFormat="1" ht="15" x14ac:dyDescent="0.25">
      <c r="C703" s="245"/>
      <c r="D703" s="245"/>
      <c r="E703" s="246"/>
      <c r="F703" s="247"/>
    </row>
    <row r="704" spans="3:6" customFormat="1" ht="15" x14ac:dyDescent="0.25">
      <c r="C704" s="245"/>
      <c r="D704" s="245"/>
      <c r="E704" s="246"/>
      <c r="F704" s="247"/>
    </row>
    <row r="705" spans="3:6" customFormat="1" ht="15" x14ac:dyDescent="0.25">
      <c r="C705" s="245"/>
      <c r="D705" s="245"/>
      <c r="E705" s="246"/>
      <c r="F705" s="247"/>
    </row>
    <row r="706" spans="3:6" customFormat="1" ht="15" x14ac:dyDescent="0.25">
      <c r="C706" s="245"/>
      <c r="D706" s="245"/>
      <c r="E706" s="246"/>
      <c r="F706" s="247"/>
    </row>
    <row r="707" spans="3:6" customFormat="1" ht="15" x14ac:dyDescent="0.25">
      <c r="C707" s="245"/>
      <c r="D707" s="245"/>
      <c r="E707" s="246"/>
      <c r="F707" s="247"/>
    </row>
    <row r="708" spans="3:6" customFormat="1" ht="15" x14ac:dyDescent="0.25">
      <c r="C708" s="245"/>
      <c r="D708" s="245"/>
      <c r="E708" s="246"/>
      <c r="F708" s="247"/>
    </row>
    <row r="709" spans="3:6" customFormat="1" ht="15" x14ac:dyDescent="0.25">
      <c r="C709" s="245"/>
      <c r="D709" s="245"/>
      <c r="E709" s="246"/>
      <c r="F709" s="247"/>
    </row>
    <row r="710" spans="3:6" customFormat="1" ht="15" x14ac:dyDescent="0.25">
      <c r="C710" s="245"/>
      <c r="D710" s="245"/>
      <c r="E710" s="246"/>
      <c r="F710" s="247"/>
    </row>
    <row r="711" spans="3:6" customFormat="1" ht="15" x14ac:dyDescent="0.25">
      <c r="C711" s="245"/>
      <c r="D711" s="245"/>
      <c r="E711" s="246"/>
      <c r="F711" s="247"/>
    </row>
    <row r="712" spans="3:6" customFormat="1" ht="15" x14ac:dyDescent="0.25">
      <c r="C712" s="245"/>
      <c r="D712" s="245"/>
      <c r="E712" s="246"/>
      <c r="F712" s="247"/>
    </row>
    <row r="713" spans="3:6" customFormat="1" ht="15" x14ac:dyDescent="0.25">
      <c r="C713" s="245"/>
      <c r="D713" s="245"/>
      <c r="E713" s="246"/>
      <c r="F713" s="247"/>
    </row>
    <row r="714" spans="3:6" customFormat="1" ht="15" x14ac:dyDescent="0.25">
      <c r="C714" s="245"/>
      <c r="D714" s="245"/>
      <c r="E714" s="246"/>
      <c r="F714" s="247"/>
    </row>
    <row r="715" spans="3:6" customFormat="1" ht="15" x14ac:dyDescent="0.25">
      <c r="C715" s="245"/>
      <c r="D715" s="245"/>
      <c r="E715" s="246"/>
      <c r="F715" s="247"/>
    </row>
    <row r="716" spans="3:6" customFormat="1" ht="15" x14ac:dyDescent="0.25">
      <c r="C716" s="245"/>
      <c r="D716" s="245"/>
      <c r="E716" s="246"/>
      <c r="F716" s="247"/>
    </row>
    <row r="717" spans="3:6" customFormat="1" ht="15" x14ac:dyDescent="0.25">
      <c r="C717" s="245"/>
      <c r="D717" s="245"/>
      <c r="E717" s="246"/>
      <c r="F717" s="247"/>
    </row>
    <row r="718" spans="3:6" customFormat="1" ht="15" x14ac:dyDescent="0.25">
      <c r="C718" s="245"/>
      <c r="D718" s="245"/>
      <c r="E718" s="246"/>
      <c r="F718" s="247"/>
    </row>
    <row r="719" spans="3:6" customFormat="1" ht="15" x14ac:dyDescent="0.25">
      <c r="C719" s="245"/>
      <c r="D719" s="245"/>
      <c r="E719" s="246"/>
      <c r="F719" s="247"/>
    </row>
    <row r="720" spans="3:6" customFormat="1" ht="15" x14ac:dyDescent="0.25">
      <c r="C720" s="245"/>
      <c r="D720" s="245"/>
      <c r="E720" s="246"/>
      <c r="F720" s="247"/>
    </row>
    <row r="721" spans="3:6" customFormat="1" ht="15" x14ac:dyDescent="0.25">
      <c r="C721" s="245"/>
      <c r="D721" s="245"/>
      <c r="E721" s="246"/>
      <c r="F721" s="247"/>
    </row>
    <row r="722" spans="3:6" customFormat="1" ht="15" x14ac:dyDescent="0.25">
      <c r="C722" s="245"/>
      <c r="D722" s="245"/>
      <c r="E722" s="246"/>
      <c r="F722" s="247"/>
    </row>
    <row r="723" spans="3:6" customFormat="1" ht="15" x14ac:dyDescent="0.25">
      <c r="C723" s="245"/>
      <c r="D723" s="245"/>
      <c r="E723" s="246"/>
      <c r="F723" s="247"/>
    </row>
    <row r="724" spans="3:6" customFormat="1" ht="15" x14ac:dyDescent="0.25">
      <c r="C724" s="245"/>
      <c r="D724" s="245"/>
      <c r="E724" s="246"/>
      <c r="F724" s="247"/>
    </row>
    <row r="725" spans="3:6" customFormat="1" ht="15" x14ac:dyDescent="0.25">
      <c r="C725" s="245"/>
      <c r="D725" s="245"/>
      <c r="E725" s="246"/>
      <c r="F725" s="247"/>
    </row>
    <row r="726" spans="3:6" customFormat="1" ht="15" x14ac:dyDescent="0.25">
      <c r="C726" s="245"/>
      <c r="D726" s="245"/>
      <c r="E726" s="246"/>
      <c r="F726" s="247"/>
    </row>
    <row r="727" spans="3:6" customFormat="1" ht="15" x14ac:dyDescent="0.25">
      <c r="C727" s="245"/>
      <c r="D727" s="245"/>
      <c r="E727" s="246"/>
      <c r="F727" s="247"/>
    </row>
    <row r="728" spans="3:6" customFormat="1" ht="15" x14ac:dyDescent="0.25">
      <c r="C728" s="245"/>
      <c r="D728" s="245"/>
      <c r="E728" s="246"/>
      <c r="F728" s="247"/>
    </row>
    <row r="729" spans="3:6" customFormat="1" ht="15" x14ac:dyDescent="0.25">
      <c r="C729" s="245"/>
      <c r="D729" s="245"/>
      <c r="E729" s="246"/>
      <c r="F729" s="247"/>
    </row>
    <row r="730" spans="3:6" customFormat="1" ht="15" x14ac:dyDescent="0.25">
      <c r="C730" s="245"/>
      <c r="D730" s="245"/>
      <c r="E730" s="246"/>
      <c r="F730" s="247"/>
    </row>
    <row r="731" spans="3:6" customFormat="1" ht="15" x14ac:dyDescent="0.25">
      <c r="C731" s="245"/>
      <c r="D731" s="245"/>
      <c r="E731" s="246"/>
      <c r="F731" s="247"/>
    </row>
    <row r="732" spans="3:6" customFormat="1" ht="15" x14ac:dyDescent="0.25">
      <c r="C732" s="245"/>
      <c r="D732" s="245"/>
      <c r="E732" s="246"/>
      <c r="F732" s="247"/>
    </row>
    <row r="733" spans="3:6" customFormat="1" ht="15" x14ac:dyDescent="0.25">
      <c r="C733" s="245"/>
      <c r="D733" s="245"/>
      <c r="E733" s="246"/>
      <c r="F733" s="247"/>
    </row>
    <row r="734" spans="3:6" customFormat="1" ht="15" x14ac:dyDescent="0.25">
      <c r="C734" s="245"/>
      <c r="D734" s="245"/>
      <c r="E734" s="246"/>
      <c r="F734" s="247"/>
    </row>
    <row r="735" spans="3:6" customFormat="1" ht="15" x14ac:dyDescent="0.25">
      <c r="C735" s="245"/>
      <c r="D735" s="245"/>
      <c r="E735" s="246"/>
      <c r="F735" s="247"/>
    </row>
    <row r="736" spans="3:6" customFormat="1" ht="15" x14ac:dyDescent="0.25">
      <c r="C736" s="245"/>
      <c r="D736" s="245"/>
      <c r="E736" s="246"/>
      <c r="F736" s="247"/>
    </row>
    <row r="737" spans="3:6" customFormat="1" ht="15" x14ac:dyDescent="0.25">
      <c r="C737" s="245"/>
      <c r="D737" s="245"/>
      <c r="E737" s="246"/>
      <c r="F737" s="247"/>
    </row>
    <row r="738" spans="3:6" customFormat="1" ht="15" x14ac:dyDescent="0.25">
      <c r="C738" s="245"/>
      <c r="D738" s="245"/>
      <c r="E738" s="246"/>
      <c r="F738" s="247"/>
    </row>
    <row r="739" spans="3:6" customFormat="1" ht="15" x14ac:dyDescent="0.25">
      <c r="C739" s="245"/>
      <c r="D739" s="245"/>
      <c r="E739" s="246"/>
      <c r="F739" s="247"/>
    </row>
    <row r="740" spans="3:6" customFormat="1" ht="15" x14ac:dyDescent="0.25">
      <c r="C740" s="245"/>
      <c r="D740" s="245"/>
      <c r="E740" s="246"/>
      <c r="F740" s="247"/>
    </row>
    <row r="741" spans="3:6" customFormat="1" ht="15" x14ac:dyDescent="0.25">
      <c r="C741" s="245"/>
      <c r="D741" s="245"/>
      <c r="E741" s="246"/>
      <c r="F741" s="247"/>
    </row>
    <row r="742" spans="3:6" customFormat="1" ht="15" x14ac:dyDescent="0.25">
      <c r="C742" s="245"/>
      <c r="D742" s="245"/>
      <c r="E742" s="246"/>
      <c r="F742" s="247"/>
    </row>
    <row r="743" spans="3:6" customFormat="1" ht="15" x14ac:dyDescent="0.25">
      <c r="C743" s="245"/>
      <c r="D743" s="245"/>
      <c r="E743" s="246"/>
      <c r="F743" s="247"/>
    </row>
    <row r="744" spans="3:6" customFormat="1" ht="15" x14ac:dyDescent="0.25">
      <c r="C744" s="245"/>
      <c r="D744" s="245"/>
      <c r="E744" s="246"/>
      <c r="F744" s="247"/>
    </row>
    <row r="745" spans="3:6" customFormat="1" ht="15" x14ac:dyDescent="0.25">
      <c r="C745" s="245"/>
      <c r="D745" s="245"/>
      <c r="E745" s="246"/>
      <c r="F745" s="247"/>
    </row>
    <row r="746" spans="3:6" customFormat="1" ht="15" x14ac:dyDescent="0.25">
      <c r="C746" s="245"/>
      <c r="D746" s="245"/>
      <c r="E746" s="246"/>
      <c r="F746" s="247"/>
    </row>
    <row r="747" spans="3:6" customFormat="1" ht="15" x14ac:dyDescent="0.25">
      <c r="C747" s="245"/>
      <c r="D747" s="245"/>
      <c r="E747" s="246"/>
      <c r="F747" s="247"/>
    </row>
    <row r="748" spans="3:6" customFormat="1" ht="15" x14ac:dyDescent="0.25">
      <c r="C748" s="245"/>
      <c r="D748" s="245"/>
      <c r="E748" s="246"/>
      <c r="F748" s="247"/>
    </row>
    <row r="749" spans="3:6" customFormat="1" ht="15" x14ac:dyDescent="0.25">
      <c r="C749" s="245"/>
      <c r="D749" s="245"/>
      <c r="E749" s="246"/>
      <c r="F749" s="247"/>
    </row>
    <row r="750" spans="3:6" customFormat="1" ht="15" x14ac:dyDescent="0.25">
      <c r="C750" s="245"/>
      <c r="D750" s="245"/>
      <c r="E750" s="246"/>
      <c r="F750" s="247"/>
    </row>
    <row r="751" spans="3:6" customFormat="1" ht="15" x14ac:dyDescent="0.25">
      <c r="C751" s="245"/>
      <c r="D751" s="245"/>
      <c r="E751" s="246"/>
      <c r="F751" s="247"/>
    </row>
    <row r="752" spans="3:6" customFormat="1" ht="15" x14ac:dyDescent="0.25">
      <c r="C752" s="245"/>
      <c r="D752" s="245"/>
      <c r="E752" s="246"/>
      <c r="F752" s="247"/>
    </row>
    <row r="753" spans="3:6" customFormat="1" ht="15" x14ac:dyDescent="0.25">
      <c r="C753" s="245"/>
      <c r="D753" s="245"/>
      <c r="E753" s="246"/>
      <c r="F753" s="247"/>
    </row>
    <row r="754" spans="3:6" customFormat="1" ht="15" x14ac:dyDescent="0.25">
      <c r="C754" s="245"/>
      <c r="D754" s="245"/>
      <c r="E754" s="246"/>
      <c r="F754" s="247"/>
    </row>
    <row r="755" spans="3:6" customFormat="1" ht="15" x14ac:dyDescent="0.25">
      <c r="C755" s="245"/>
      <c r="D755" s="245"/>
      <c r="E755" s="246"/>
      <c r="F755" s="247"/>
    </row>
    <row r="756" spans="3:6" customFormat="1" ht="15" x14ac:dyDescent="0.25">
      <c r="C756" s="245"/>
      <c r="D756" s="245"/>
      <c r="E756" s="246"/>
      <c r="F756" s="247"/>
    </row>
    <row r="757" spans="3:6" customFormat="1" ht="15" x14ac:dyDescent="0.25">
      <c r="C757" s="245"/>
      <c r="D757" s="245"/>
      <c r="E757" s="246"/>
      <c r="F757" s="247"/>
    </row>
    <row r="758" spans="3:6" customFormat="1" ht="15" x14ac:dyDescent="0.25">
      <c r="C758" s="245"/>
      <c r="D758" s="245"/>
      <c r="E758" s="246"/>
      <c r="F758" s="247"/>
    </row>
    <row r="759" spans="3:6" customFormat="1" ht="15" x14ac:dyDescent="0.25">
      <c r="C759" s="245"/>
      <c r="D759" s="245"/>
      <c r="E759" s="246"/>
      <c r="F759" s="247"/>
    </row>
    <row r="760" spans="3:6" customFormat="1" ht="15" x14ac:dyDescent="0.25">
      <c r="C760" s="245"/>
      <c r="D760" s="245"/>
      <c r="E760" s="246"/>
      <c r="F760" s="247"/>
    </row>
    <row r="761" spans="3:6" customFormat="1" ht="15" x14ac:dyDescent="0.25">
      <c r="C761" s="245"/>
      <c r="D761" s="245"/>
      <c r="E761" s="246"/>
      <c r="F761" s="247"/>
    </row>
    <row r="762" spans="3:6" customFormat="1" ht="15" x14ac:dyDescent="0.25">
      <c r="C762" s="245"/>
      <c r="D762" s="245"/>
      <c r="E762" s="246"/>
      <c r="F762" s="247"/>
    </row>
    <row r="763" spans="3:6" customFormat="1" ht="15" x14ac:dyDescent="0.25">
      <c r="C763" s="245"/>
      <c r="D763" s="245"/>
      <c r="E763" s="246"/>
      <c r="F763" s="247"/>
    </row>
    <row r="764" spans="3:6" customFormat="1" ht="15" x14ac:dyDescent="0.25">
      <c r="C764" s="245"/>
      <c r="D764" s="245"/>
      <c r="E764" s="246"/>
      <c r="F764" s="247"/>
    </row>
    <row r="765" spans="3:6" customFormat="1" ht="15" x14ac:dyDescent="0.25">
      <c r="C765" s="245"/>
      <c r="D765" s="245"/>
      <c r="E765" s="246"/>
      <c r="F765" s="247"/>
    </row>
    <row r="766" spans="3:6" customFormat="1" ht="15" x14ac:dyDescent="0.25">
      <c r="C766" s="245"/>
      <c r="D766" s="245"/>
      <c r="E766" s="246"/>
      <c r="F766" s="247"/>
    </row>
    <row r="767" spans="3:6" customFormat="1" ht="15" x14ac:dyDescent="0.25">
      <c r="C767" s="245"/>
      <c r="D767" s="245"/>
      <c r="E767" s="246"/>
      <c r="F767" s="247"/>
    </row>
    <row r="768" spans="3:6" customFormat="1" ht="15" x14ac:dyDescent="0.25">
      <c r="C768" s="245"/>
      <c r="D768" s="245"/>
      <c r="E768" s="246"/>
      <c r="F768" s="247"/>
    </row>
    <row r="769" spans="3:6" customFormat="1" ht="15" x14ac:dyDescent="0.25">
      <c r="C769" s="245"/>
      <c r="D769" s="245"/>
      <c r="E769" s="246"/>
      <c r="F769" s="247"/>
    </row>
    <row r="770" spans="3:6" customFormat="1" ht="15" x14ac:dyDescent="0.25">
      <c r="C770" s="245"/>
      <c r="D770" s="245"/>
      <c r="E770" s="246"/>
      <c r="F770" s="247"/>
    </row>
    <row r="771" spans="3:6" customFormat="1" ht="15" x14ac:dyDescent="0.25">
      <c r="C771" s="245"/>
      <c r="D771" s="245"/>
      <c r="E771" s="246"/>
      <c r="F771" s="247"/>
    </row>
    <row r="772" spans="3:6" customFormat="1" ht="15" x14ac:dyDescent="0.25">
      <c r="C772" s="245"/>
      <c r="D772" s="245"/>
      <c r="E772" s="246"/>
      <c r="F772" s="247"/>
    </row>
    <row r="773" spans="3:6" customFormat="1" ht="15" x14ac:dyDescent="0.25">
      <c r="C773" s="245"/>
      <c r="D773" s="245"/>
      <c r="E773" s="246"/>
      <c r="F773" s="247"/>
    </row>
    <row r="774" spans="3:6" customFormat="1" ht="15" x14ac:dyDescent="0.25">
      <c r="C774" s="245"/>
      <c r="D774" s="245"/>
      <c r="E774" s="246"/>
      <c r="F774" s="247"/>
    </row>
    <row r="775" spans="3:6" customFormat="1" ht="15" x14ac:dyDescent="0.25">
      <c r="C775" s="245"/>
      <c r="D775" s="245"/>
      <c r="E775" s="246"/>
      <c r="F775" s="247"/>
    </row>
    <row r="776" spans="3:6" customFormat="1" ht="15" x14ac:dyDescent="0.25">
      <c r="C776" s="245"/>
      <c r="D776" s="245"/>
      <c r="E776" s="246"/>
      <c r="F776" s="247"/>
    </row>
    <row r="777" spans="3:6" customFormat="1" ht="15" x14ac:dyDescent="0.25">
      <c r="C777" s="245"/>
      <c r="D777" s="245"/>
      <c r="E777" s="246"/>
      <c r="F777" s="247"/>
    </row>
    <row r="778" spans="3:6" customFormat="1" ht="15" x14ac:dyDescent="0.25">
      <c r="C778" s="245"/>
      <c r="D778" s="245"/>
      <c r="E778" s="246"/>
      <c r="F778" s="247"/>
    </row>
    <row r="779" spans="3:6" customFormat="1" ht="15" x14ac:dyDescent="0.25">
      <c r="C779" s="245"/>
      <c r="D779" s="245"/>
      <c r="E779" s="246"/>
      <c r="F779" s="247"/>
    </row>
    <row r="780" spans="3:6" customFormat="1" ht="15" x14ac:dyDescent="0.25">
      <c r="C780" s="245"/>
      <c r="D780" s="245"/>
      <c r="E780" s="246"/>
      <c r="F780" s="247"/>
    </row>
    <row r="781" spans="3:6" customFormat="1" ht="15" x14ac:dyDescent="0.25">
      <c r="C781" s="245"/>
      <c r="D781" s="245"/>
      <c r="E781" s="246"/>
      <c r="F781" s="247"/>
    </row>
    <row r="782" spans="3:6" customFormat="1" ht="15" x14ac:dyDescent="0.25">
      <c r="C782" s="245"/>
      <c r="D782" s="245"/>
      <c r="E782" s="246"/>
      <c r="F782" s="247"/>
    </row>
    <row r="783" spans="3:6" customFormat="1" ht="15" x14ac:dyDescent="0.25">
      <c r="C783" s="245"/>
      <c r="D783" s="245"/>
      <c r="E783" s="246"/>
      <c r="F783" s="247"/>
    </row>
    <row r="784" spans="3:6" customFormat="1" ht="15" x14ac:dyDescent="0.25">
      <c r="C784" s="245"/>
      <c r="D784" s="245"/>
      <c r="E784" s="246"/>
      <c r="F784" s="247"/>
    </row>
    <row r="785" spans="3:6" customFormat="1" ht="15" x14ac:dyDescent="0.25">
      <c r="C785" s="245"/>
      <c r="D785" s="245"/>
      <c r="E785" s="246"/>
      <c r="F785" s="247"/>
    </row>
    <row r="786" spans="3:6" customFormat="1" ht="15" x14ac:dyDescent="0.25">
      <c r="C786" s="245"/>
      <c r="D786" s="245"/>
      <c r="E786" s="246"/>
      <c r="F786" s="247"/>
    </row>
    <row r="787" spans="3:6" customFormat="1" ht="15" x14ac:dyDescent="0.25">
      <c r="C787" s="245"/>
      <c r="D787" s="245"/>
      <c r="E787" s="246"/>
      <c r="F787" s="247"/>
    </row>
    <row r="788" spans="3:6" customFormat="1" ht="15" x14ac:dyDescent="0.25">
      <c r="C788" s="245"/>
      <c r="D788" s="245"/>
      <c r="E788" s="246"/>
      <c r="F788" s="247"/>
    </row>
    <row r="789" spans="3:6" customFormat="1" ht="15" x14ac:dyDescent="0.25">
      <c r="C789" s="245"/>
      <c r="D789" s="245"/>
      <c r="E789" s="246"/>
      <c r="F789" s="247"/>
    </row>
    <row r="790" spans="3:6" customFormat="1" ht="15" x14ac:dyDescent="0.25">
      <c r="C790" s="245"/>
      <c r="D790" s="245"/>
      <c r="E790" s="246"/>
      <c r="F790" s="247"/>
    </row>
    <row r="791" spans="3:6" customFormat="1" ht="15" x14ac:dyDescent="0.25">
      <c r="C791" s="245"/>
      <c r="D791" s="245"/>
      <c r="E791" s="246"/>
      <c r="F791" s="247"/>
    </row>
    <row r="792" spans="3:6" customFormat="1" ht="15" x14ac:dyDescent="0.25">
      <c r="C792" s="245"/>
      <c r="D792" s="245"/>
      <c r="E792" s="246"/>
      <c r="F792" s="247"/>
    </row>
    <row r="793" spans="3:6" customFormat="1" ht="15" x14ac:dyDescent="0.25">
      <c r="C793" s="245"/>
      <c r="D793" s="245"/>
      <c r="E793" s="246"/>
      <c r="F793" s="247"/>
    </row>
    <row r="794" spans="3:6" customFormat="1" ht="15" x14ac:dyDescent="0.25">
      <c r="C794" s="245"/>
      <c r="D794" s="245"/>
      <c r="E794" s="246"/>
      <c r="F794" s="247"/>
    </row>
    <row r="795" spans="3:6" customFormat="1" ht="15" x14ac:dyDescent="0.25">
      <c r="C795" s="245"/>
      <c r="D795" s="245"/>
      <c r="E795" s="246"/>
      <c r="F795" s="247"/>
    </row>
    <row r="796" spans="3:6" customFormat="1" ht="15" x14ac:dyDescent="0.25">
      <c r="C796" s="245"/>
      <c r="D796" s="245"/>
      <c r="E796" s="246"/>
      <c r="F796" s="247"/>
    </row>
    <row r="797" spans="3:6" customFormat="1" ht="15" x14ac:dyDescent="0.25">
      <c r="C797" s="245"/>
      <c r="D797" s="245"/>
      <c r="E797" s="246"/>
      <c r="F797" s="247"/>
    </row>
    <row r="798" spans="3:6" customFormat="1" ht="15" x14ac:dyDescent="0.25">
      <c r="C798" s="245"/>
      <c r="D798" s="245"/>
      <c r="E798" s="246"/>
      <c r="F798" s="247"/>
    </row>
    <row r="799" spans="3:6" customFormat="1" ht="15" x14ac:dyDescent="0.25">
      <c r="C799" s="245"/>
      <c r="D799" s="245"/>
      <c r="E799" s="246"/>
      <c r="F799" s="247"/>
    </row>
    <row r="800" spans="3:6" customFormat="1" ht="15" x14ac:dyDescent="0.25">
      <c r="C800" s="245"/>
      <c r="D800" s="245"/>
      <c r="E800" s="246"/>
      <c r="F800" s="247"/>
    </row>
    <row r="801" spans="3:6" customFormat="1" ht="15" x14ac:dyDescent="0.25">
      <c r="C801" s="245"/>
      <c r="D801" s="245"/>
      <c r="E801" s="246"/>
      <c r="F801" s="247"/>
    </row>
    <row r="802" spans="3:6" customFormat="1" ht="15" x14ac:dyDescent="0.25">
      <c r="C802" s="245"/>
      <c r="D802" s="245"/>
      <c r="E802" s="246"/>
      <c r="F802" s="247"/>
    </row>
    <row r="803" spans="3:6" customFormat="1" ht="15" x14ac:dyDescent="0.25">
      <c r="C803" s="245"/>
      <c r="D803" s="245"/>
      <c r="E803" s="246"/>
      <c r="F803" s="247"/>
    </row>
    <row r="804" spans="3:6" customFormat="1" ht="15" x14ac:dyDescent="0.25">
      <c r="C804" s="245"/>
      <c r="D804" s="245"/>
      <c r="E804" s="246"/>
      <c r="F804" s="247"/>
    </row>
    <row r="805" spans="3:6" customFormat="1" ht="15" x14ac:dyDescent="0.25">
      <c r="C805" s="245"/>
      <c r="D805" s="245"/>
      <c r="E805" s="246"/>
      <c r="F805" s="247"/>
    </row>
    <row r="806" spans="3:6" customFormat="1" ht="15" x14ac:dyDescent="0.25">
      <c r="C806" s="245"/>
      <c r="D806" s="245"/>
      <c r="E806" s="246"/>
      <c r="F806" s="247"/>
    </row>
    <row r="807" spans="3:6" customFormat="1" ht="15" x14ac:dyDescent="0.25">
      <c r="C807" s="245"/>
      <c r="D807" s="245"/>
      <c r="E807" s="246"/>
      <c r="F807" s="247"/>
    </row>
    <row r="808" spans="3:6" customFormat="1" ht="15" x14ac:dyDescent="0.25">
      <c r="C808" s="245"/>
      <c r="D808" s="245"/>
      <c r="E808" s="246"/>
      <c r="F808" s="247"/>
    </row>
    <row r="809" spans="3:6" customFormat="1" ht="15" x14ac:dyDescent="0.25">
      <c r="C809" s="245"/>
      <c r="D809" s="245"/>
      <c r="E809" s="246"/>
      <c r="F809" s="247"/>
    </row>
    <row r="810" spans="3:6" customFormat="1" ht="15" x14ac:dyDescent="0.25">
      <c r="C810" s="245"/>
      <c r="D810" s="245"/>
      <c r="E810" s="246"/>
      <c r="F810" s="247"/>
    </row>
    <row r="811" spans="3:6" customFormat="1" ht="15" x14ac:dyDescent="0.25">
      <c r="C811" s="245"/>
      <c r="D811" s="245"/>
      <c r="E811" s="246"/>
      <c r="F811" s="247"/>
    </row>
    <row r="812" spans="3:6" customFormat="1" ht="15" x14ac:dyDescent="0.25">
      <c r="C812" s="245"/>
      <c r="D812" s="245"/>
      <c r="E812" s="246"/>
      <c r="F812" s="247"/>
    </row>
    <row r="813" spans="3:6" customFormat="1" ht="15" x14ac:dyDescent="0.25">
      <c r="C813" s="245"/>
      <c r="D813" s="245"/>
      <c r="E813" s="246"/>
      <c r="F813" s="247"/>
    </row>
    <row r="814" spans="3:6" customFormat="1" ht="15" x14ac:dyDescent="0.25">
      <c r="C814" s="245"/>
      <c r="D814" s="245"/>
      <c r="E814" s="246"/>
      <c r="F814" s="247"/>
    </row>
    <row r="815" spans="3:6" customFormat="1" ht="15" x14ac:dyDescent="0.25">
      <c r="C815" s="245"/>
      <c r="D815" s="245"/>
      <c r="E815" s="246"/>
      <c r="F815" s="247"/>
    </row>
    <row r="816" spans="3:6" customFormat="1" ht="15" x14ac:dyDescent="0.25">
      <c r="C816" s="245"/>
      <c r="D816" s="245"/>
      <c r="E816" s="246"/>
      <c r="F816" s="247"/>
    </row>
    <row r="817" spans="3:6" customFormat="1" ht="15" x14ac:dyDescent="0.25">
      <c r="C817" s="245"/>
      <c r="D817" s="245"/>
      <c r="E817" s="246"/>
      <c r="F817" s="247"/>
    </row>
    <row r="818" spans="3:6" customFormat="1" ht="15" x14ac:dyDescent="0.25">
      <c r="C818" s="245"/>
      <c r="D818" s="245"/>
      <c r="E818" s="246"/>
      <c r="F818" s="247"/>
    </row>
    <row r="819" spans="3:6" customFormat="1" ht="15" x14ac:dyDescent="0.25">
      <c r="C819" s="245"/>
      <c r="D819" s="245"/>
      <c r="E819" s="246"/>
      <c r="F819" s="247"/>
    </row>
    <row r="820" spans="3:6" customFormat="1" ht="15" x14ac:dyDescent="0.25">
      <c r="C820" s="245"/>
      <c r="D820" s="245"/>
      <c r="E820" s="246"/>
      <c r="F820" s="247"/>
    </row>
    <row r="821" spans="3:6" customFormat="1" ht="15" x14ac:dyDescent="0.25">
      <c r="C821" s="245"/>
      <c r="D821" s="245"/>
      <c r="E821" s="246"/>
      <c r="F821" s="247"/>
    </row>
    <row r="822" spans="3:6" customFormat="1" ht="15" x14ac:dyDescent="0.25">
      <c r="C822" s="245"/>
      <c r="D822" s="245"/>
      <c r="E822" s="246"/>
      <c r="F822" s="247"/>
    </row>
    <row r="823" spans="3:6" customFormat="1" ht="15" x14ac:dyDescent="0.25">
      <c r="C823" s="245"/>
      <c r="D823" s="245"/>
      <c r="E823" s="246"/>
      <c r="F823" s="247"/>
    </row>
    <row r="824" spans="3:6" customFormat="1" ht="15" x14ac:dyDescent="0.25">
      <c r="C824" s="245"/>
      <c r="D824" s="245"/>
      <c r="E824" s="246"/>
      <c r="F824" s="247"/>
    </row>
    <row r="825" spans="3:6" customFormat="1" ht="15" x14ac:dyDescent="0.25">
      <c r="C825" s="245"/>
      <c r="D825" s="245"/>
      <c r="E825" s="246"/>
      <c r="F825" s="247"/>
    </row>
    <row r="826" spans="3:6" customFormat="1" ht="15" x14ac:dyDescent="0.25">
      <c r="C826" s="245"/>
      <c r="D826" s="245"/>
      <c r="E826" s="246"/>
      <c r="F826" s="247"/>
    </row>
    <row r="827" spans="3:6" customFormat="1" ht="15" x14ac:dyDescent="0.25">
      <c r="C827" s="245"/>
      <c r="D827" s="245"/>
      <c r="E827" s="246"/>
      <c r="F827" s="247"/>
    </row>
    <row r="828" spans="3:6" customFormat="1" ht="15" x14ac:dyDescent="0.25">
      <c r="C828" s="245"/>
      <c r="D828" s="245"/>
      <c r="E828" s="246"/>
      <c r="F828" s="247"/>
    </row>
    <row r="829" spans="3:6" customFormat="1" ht="15" x14ac:dyDescent="0.25">
      <c r="C829" s="245"/>
      <c r="D829" s="245"/>
      <c r="E829" s="246"/>
      <c r="F829" s="247"/>
    </row>
    <row r="830" spans="3:6" customFormat="1" ht="15" x14ac:dyDescent="0.25">
      <c r="C830" s="245"/>
      <c r="D830" s="245"/>
      <c r="E830" s="246"/>
      <c r="F830" s="247"/>
    </row>
    <row r="831" spans="3:6" customFormat="1" ht="15" x14ac:dyDescent="0.25">
      <c r="C831" s="245"/>
      <c r="D831" s="245"/>
      <c r="E831" s="246"/>
      <c r="F831" s="247"/>
    </row>
    <row r="832" spans="3:6" customFormat="1" ht="15" x14ac:dyDescent="0.25">
      <c r="C832" s="245"/>
      <c r="D832" s="245"/>
      <c r="E832" s="246"/>
      <c r="F832" s="247"/>
    </row>
    <row r="833" spans="3:6" customFormat="1" ht="15" x14ac:dyDescent="0.25">
      <c r="C833" s="245"/>
      <c r="D833" s="245"/>
      <c r="E833" s="246"/>
      <c r="F833" s="247"/>
    </row>
    <row r="834" spans="3:6" customFormat="1" ht="15" x14ac:dyDescent="0.25">
      <c r="C834" s="245"/>
      <c r="D834" s="245"/>
      <c r="E834" s="246"/>
      <c r="F834" s="247"/>
    </row>
    <row r="835" spans="3:6" customFormat="1" ht="15" x14ac:dyDescent="0.25">
      <c r="C835" s="245"/>
      <c r="D835" s="245"/>
      <c r="E835" s="246"/>
      <c r="F835" s="247"/>
    </row>
    <row r="836" spans="3:6" customFormat="1" ht="15" x14ac:dyDescent="0.25">
      <c r="C836" s="245"/>
      <c r="D836" s="245"/>
      <c r="E836" s="246"/>
      <c r="F836" s="247"/>
    </row>
    <row r="837" spans="3:6" customFormat="1" ht="15" x14ac:dyDescent="0.25">
      <c r="C837" s="245"/>
      <c r="D837" s="245"/>
      <c r="E837" s="246"/>
      <c r="F837" s="247"/>
    </row>
    <row r="838" spans="3:6" customFormat="1" ht="15" x14ac:dyDescent="0.25">
      <c r="C838" s="245"/>
      <c r="D838" s="245"/>
      <c r="E838" s="246"/>
      <c r="F838" s="247"/>
    </row>
    <row r="839" spans="3:6" customFormat="1" ht="15" x14ac:dyDescent="0.25">
      <c r="C839" s="245"/>
      <c r="D839" s="245"/>
      <c r="E839" s="246"/>
      <c r="F839" s="247"/>
    </row>
    <row r="840" spans="3:6" customFormat="1" ht="15" x14ac:dyDescent="0.25">
      <c r="C840" s="245"/>
      <c r="D840" s="245"/>
      <c r="E840" s="246"/>
      <c r="F840" s="247"/>
    </row>
    <row r="841" spans="3:6" customFormat="1" ht="15" x14ac:dyDescent="0.25">
      <c r="C841" s="245"/>
      <c r="D841" s="245"/>
      <c r="E841" s="246"/>
      <c r="F841" s="247"/>
    </row>
    <row r="842" spans="3:6" customFormat="1" ht="15" x14ac:dyDescent="0.25">
      <c r="C842" s="245"/>
      <c r="D842" s="245"/>
      <c r="E842" s="246"/>
      <c r="F842" s="247"/>
    </row>
    <row r="843" spans="3:6" customFormat="1" ht="15" x14ac:dyDescent="0.25">
      <c r="C843" s="245"/>
      <c r="D843" s="245"/>
      <c r="E843" s="246"/>
      <c r="F843" s="247"/>
    </row>
    <row r="844" spans="3:6" customFormat="1" ht="15" x14ac:dyDescent="0.25">
      <c r="C844" s="245"/>
      <c r="D844" s="245"/>
      <c r="E844" s="246"/>
      <c r="F844" s="247"/>
    </row>
    <row r="845" spans="3:6" customFormat="1" ht="15" x14ac:dyDescent="0.25">
      <c r="C845" s="245"/>
      <c r="D845" s="245"/>
      <c r="E845" s="246"/>
      <c r="F845" s="247"/>
    </row>
    <row r="846" spans="3:6" customFormat="1" ht="15" x14ac:dyDescent="0.25">
      <c r="C846" s="245"/>
      <c r="D846" s="245"/>
      <c r="E846" s="246"/>
      <c r="F846" s="247"/>
    </row>
    <row r="847" spans="3:6" customFormat="1" ht="15" x14ac:dyDescent="0.25">
      <c r="C847" s="245"/>
      <c r="D847" s="245"/>
      <c r="E847" s="246"/>
      <c r="F847" s="247"/>
    </row>
    <row r="848" spans="3:6" customFormat="1" ht="15" x14ac:dyDescent="0.25">
      <c r="C848" s="245"/>
      <c r="D848" s="245"/>
      <c r="E848" s="246"/>
      <c r="F848" s="247"/>
    </row>
    <row r="849" spans="3:6" customFormat="1" ht="15" x14ac:dyDescent="0.25">
      <c r="C849" s="245"/>
      <c r="D849" s="245"/>
      <c r="E849" s="246"/>
      <c r="F849" s="247"/>
    </row>
    <row r="850" spans="3:6" customFormat="1" ht="15" x14ac:dyDescent="0.25">
      <c r="C850" s="245"/>
      <c r="D850" s="245"/>
      <c r="E850" s="246"/>
      <c r="F850" s="247"/>
    </row>
    <row r="851" spans="3:6" customFormat="1" ht="15" x14ac:dyDescent="0.25">
      <c r="C851" s="245"/>
      <c r="D851" s="245"/>
      <c r="E851" s="246"/>
      <c r="F851" s="247"/>
    </row>
    <row r="852" spans="3:6" customFormat="1" ht="15" x14ac:dyDescent="0.25">
      <c r="C852" s="245"/>
      <c r="D852" s="245"/>
      <c r="E852" s="246"/>
      <c r="F852" s="247"/>
    </row>
    <row r="853" spans="3:6" customFormat="1" ht="15" x14ac:dyDescent="0.25">
      <c r="C853" s="245"/>
      <c r="D853" s="245"/>
      <c r="E853" s="246"/>
      <c r="F853" s="247"/>
    </row>
    <row r="854" spans="3:6" customFormat="1" ht="15" x14ac:dyDescent="0.25">
      <c r="C854" s="245"/>
      <c r="D854" s="245"/>
      <c r="E854" s="246"/>
      <c r="F854" s="247"/>
    </row>
    <row r="855" spans="3:6" customFormat="1" ht="15" x14ac:dyDescent="0.25">
      <c r="C855" s="245"/>
      <c r="D855" s="245"/>
      <c r="E855" s="246"/>
      <c r="F855" s="247"/>
    </row>
    <row r="856" spans="3:6" customFormat="1" ht="15" x14ac:dyDescent="0.25">
      <c r="C856" s="245"/>
      <c r="D856" s="245"/>
      <c r="E856" s="246"/>
      <c r="F856" s="247"/>
    </row>
    <row r="857" spans="3:6" customFormat="1" ht="15" x14ac:dyDescent="0.25">
      <c r="C857" s="245"/>
      <c r="D857" s="245"/>
      <c r="E857" s="246"/>
      <c r="F857" s="247"/>
    </row>
    <row r="858" spans="3:6" customFormat="1" ht="15" x14ac:dyDescent="0.25">
      <c r="C858" s="245"/>
      <c r="D858" s="245"/>
      <c r="E858" s="246"/>
      <c r="F858" s="247"/>
    </row>
    <row r="859" spans="3:6" customFormat="1" ht="15" x14ac:dyDescent="0.25">
      <c r="C859" s="245"/>
      <c r="D859" s="245"/>
      <c r="E859" s="246"/>
      <c r="F859" s="247"/>
    </row>
    <row r="860" spans="3:6" customFormat="1" ht="15" x14ac:dyDescent="0.25">
      <c r="C860" s="245"/>
      <c r="D860" s="245"/>
      <c r="E860" s="246"/>
      <c r="F860" s="247"/>
    </row>
    <row r="861" spans="3:6" customFormat="1" ht="15" x14ac:dyDescent="0.25">
      <c r="C861" s="245"/>
      <c r="D861" s="245"/>
      <c r="E861" s="246"/>
      <c r="F861" s="247"/>
    </row>
    <row r="862" spans="3:6" customFormat="1" ht="15" x14ac:dyDescent="0.25">
      <c r="C862" s="245"/>
      <c r="D862" s="245"/>
      <c r="E862" s="246"/>
      <c r="F862" s="247"/>
    </row>
    <row r="863" spans="3:6" customFormat="1" ht="15" x14ac:dyDescent="0.25">
      <c r="C863" s="245"/>
      <c r="D863" s="245"/>
      <c r="E863" s="246"/>
      <c r="F863" s="247"/>
    </row>
    <row r="864" spans="3:6" customFormat="1" ht="15" x14ac:dyDescent="0.25">
      <c r="C864" s="245"/>
      <c r="D864" s="245"/>
      <c r="E864" s="246"/>
      <c r="F864" s="247"/>
    </row>
    <row r="865" spans="3:6" customFormat="1" ht="15" x14ac:dyDescent="0.25">
      <c r="C865" s="245"/>
      <c r="D865" s="245"/>
      <c r="E865" s="246"/>
      <c r="F865" s="247"/>
    </row>
    <row r="866" spans="3:6" customFormat="1" ht="15" x14ac:dyDescent="0.25">
      <c r="C866" s="245"/>
      <c r="D866" s="245"/>
      <c r="E866" s="246"/>
      <c r="F866" s="247"/>
    </row>
    <row r="867" spans="3:6" customFormat="1" ht="15" x14ac:dyDescent="0.25">
      <c r="C867" s="245"/>
      <c r="D867" s="245"/>
      <c r="E867" s="246"/>
      <c r="F867" s="247"/>
    </row>
    <row r="868" spans="3:6" customFormat="1" ht="15" x14ac:dyDescent="0.25">
      <c r="C868" s="245"/>
      <c r="D868" s="245"/>
      <c r="E868" s="246"/>
      <c r="F868" s="247"/>
    </row>
    <row r="869" spans="3:6" customFormat="1" ht="15" x14ac:dyDescent="0.25">
      <c r="C869" s="245"/>
      <c r="D869" s="245"/>
      <c r="E869" s="246"/>
      <c r="F869" s="247"/>
    </row>
    <row r="870" spans="3:6" customFormat="1" ht="15" x14ac:dyDescent="0.25">
      <c r="C870" s="245"/>
      <c r="D870" s="245"/>
      <c r="E870" s="246"/>
      <c r="F870" s="247"/>
    </row>
    <row r="871" spans="3:6" customFormat="1" ht="15" x14ac:dyDescent="0.25">
      <c r="C871" s="245"/>
      <c r="D871" s="245"/>
      <c r="E871" s="246"/>
      <c r="F871" s="247"/>
    </row>
    <row r="872" spans="3:6" customFormat="1" ht="15" x14ac:dyDescent="0.25">
      <c r="C872" s="245"/>
      <c r="D872" s="245"/>
      <c r="E872" s="246"/>
      <c r="F872" s="247"/>
    </row>
    <row r="873" spans="3:6" customFormat="1" ht="15" x14ac:dyDescent="0.25">
      <c r="C873" s="245"/>
      <c r="D873" s="245"/>
      <c r="E873" s="246"/>
      <c r="F873" s="247"/>
    </row>
    <row r="874" spans="3:6" customFormat="1" ht="15" x14ac:dyDescent="0.25">
      <c r="C874" s="245"/>
      <c r="D874" s="245"/>
      <c r="E874" s="246"/>
      <c r="F874" s="247"/>
    </row>
    <row r="875" spans="3:6" customFormat="1" ht="15" x14ac:dyDescent="0.25">
      <c r="C875" s="245"/>
      <c r="D875" s="245"/>
      <c r="E875" s="246"/>
      <c r="F875" s="247"/>
    </row>
    <row r="876" spans="3:6" customFormat="1" ht="15" x14ac:dyDescent="0.25">
      <c r="C876" s="245"/>
      <c r="D876" s="245"/>
      <c r="E876" s="246"/>
      <c r="F876" s="247"/>
    </row>
    <row r="877" spans="3:6" customFormat="1" ht="15" x14ac:dyDescent="0.25">
      <c r="C877" s="245"/>
      <c r="D877" s="245"/>
      <c r="E877" s="246"/>
      <c r="F877" s="247"/>
    </row>
    <row r="878" spans="3:6" customFormat="1" ht="15" x14ac:dyDescent="0.25">
      <c r="C878" s="245"/>
      <c r="D878" s="245"/>
      <c r="E878" s="246"/>
      <c r="F878" s="247"/>
    </row>
    <row r="879" spans="3:6" customFormat="1" ht="15" x14ac:dyDescent="0.25">
      <c r="C879" s="245"/>
      <c r="D879" s="245"/>
      <c r="E879" s="246"/>
      <c r="F879" s="247"/>
    </row>
    <row r="880" spans="3:6" customFormat="1" ht="15" x14ac:dyDescent="0.25">
      <c r="C880" s="245"/>
      <c r="D880" s="245"/>
      <c r="E880" s="246"/>
      <c r="F880" s="247"/>
    </row>
    <row r="881" spans="3:6" customFormat="1" ht="15" x14ac:dyDescent="0.25">
      <c r="C881" s="245"/>
      <c r="D881" s="245"/>
      <c r="E881" s="246"/>
      <c r="F881" s="247"/>
    </row>
    <row r="882" spans="3:6" customFormat="1" ht="15" x14ac:dyDescent="0.25">
      <c r="C882" s="245"/>
      <c r="D882" s="245"/>
      <c r="E882" s="246"/>
      <c r="F882" s="247"/>
    </row>
    <row r="883" spans="3:6" customFormat="1" ht="15" x14ac:dyDescent="0.25">
      <c r="C883" s="245"/>
      <c r="D883" s="245"/>
      <c r="E883" s="246"/>
      <c r="F883" s="247"/>
    </row>
    <row r="884" spans="3:6" customFormat="1" ht="15" x14ac:dyDescent="0.25">
      <c r="C884" s="245"/>
      <c r="D884" s="245"/>
      <c r="E884" s="246"/>
      <c r="F884" s="247"/>
    </row>
    <row r="885" spans="3:6" customFormat="1" ht="15" x14ac:dyDescent="0.25">
      <c r="C885" s="245"/>
      <c r="D885" s="245"/>
      <c r="E885" s="246"/>
      <c r="F885" s="247"/>
    </row>
    <row r="886" spans="3:6" customFormat="1" ht="15" x14ac:dyDescent="0.25">
      <c r="C886" s="245"/>
      <c r="D886" s="245"/>
      <c r="E886" s="246"/>
      <c r="F886" s="247"/>
    </row>
    <row r="887" spans="3:6" customFormat="1" ht="15" x14ac:dyDescent="0.25">
      <c r="C887" s="245"/>
      <c r="D887" s="245"/>
      <c r="E887" s="246"/>
      <c r="F887" s="247"/>
    </row>
    <row r="888" spans="3:6" customFormat="1" ht="15" x14ac:dyDescent="0.25">
      <c r="C888" s="245"/>
      <c r="D888" s="245"/>
      <c r="E888" s="246"/>
      <c r="F888" s="247"/>
    </row>
    <row r="889" spans="3:6" customFormat="1" ht="15" x14ac:dyDescent="0.25">
      <c r="C889" s="245"/>
      <c r="D889" s="245"/>
      <c r="E889" s="246"/>
      <c r="F889" s="247"/>
    </row>
    <row r="890" spans="3:6" customFormat="1" ht="15" x14ac:dyDescent="0.25">
      <c r="C890" s="245"/>
      <c r="D890" s="245"/>
      <c r="E890" s="246"/>
      <c r="F890" s="247"/>
    </row>
    <row r="891" spans="3:6" customFormat="1" ht="15" x14ac:dyDescent="0.25">
      <c r="C891" s="245"/>
      <c r="D891" s="245"/>
      <c r="E891" s="246"/>
      <c r="F891" s="247"/>
    </row>
    <row r="892" spans="3:6" customFormat="1" ht="15" x14ac:dyDescent="0.25">
      <c r="C892" s="245"/>
      <c r="D892" s="245"/>
      <c r="E892" s="246"/>
      <c r="F892" s="247"/>
    </row>
    <row r="893" spans="3:6" customFormat="1" ht="15" x14ac:dyDescent="0.25">
      <c r="C893" s="245"/>
      <c r="D893" s="245"/>
      <c r="E893" s="246"/>
      <c r="F893" s="247"/>
    </row>
    <row r="894" spans="3:6" customFormat="1" ht="15" x14ac:dyDescent="0.25">
      <c r="C894" s="245"/>
      <c r="D894" s="245"/>
      <c r="E894" s="246"/>
      <c r="F894" s="247"/>
    </row>
    <row r="895" spans="3:6" customFormat="1" ht="15" x14ac:dyDescent="0.25">
      <c r="C895" s="245"/>
      <c r="D895" s="245"/>
      <c r="E895" s="246"/>
      <c r="F895" s="247"/>
    </row>
    <row r="896" spans="3:6" customFormat="1" ht="15" x14ac:dyDescent="0.25">
      <c r="C896" s="245"/>
      <c r="D896" s="245"/>
      <c r="E896" s="246"/>
      <c r="F896" s="247"/>
    </row>
    <row r="897" spans="3:6" customFormat="1" ht="15" x14ac:dyDescent="0.25">
      <c r="C897" s="245"/>
      <c r="D897" s="245"/>
      <c r="E897" s="246"/>
      <c r="F897" s="247"/>
    </row>
    <row r="898" spans="3:6" customFormat="1" ht="15" x14ac:dyDescent="0.25">
      <c r="C898" s="245"/>
      <c r="D898" s="245"/>
      <c r="E898" s="246"/>
      <c r="F898" s="247"/>
    </row>
    <row r="899" spans="3:6" customFormat="1" ht="15" x14ac:dyDescent="0.25">
      <c r="C899" s="245"/>
      <c r="D899" s="245"/>
      <c r="E899" s="246"/>
      <c r="F899" s="247"/>
    </row>
    <row r="900" spans="3:6" customFormat="1" ht="15" x14ac:dyDescent="0.25">
      <c r="C900" s="245"/>
      <c r="D900" s="245"/>
      <c r="E900" s="246"/>
      <c r="F900" s="247"/>
    </row>
    <row r="901" spans="3:6" customFormat="1" ht="15" x14ac:dyDescent="0.25">
      <c r="C901" s="245"/>
      <c r="D901" s="245"/>
      <c r="E901" s="246"/>
      <c r="F901" s="247"/>
    </row>
    <row r="902" spans="3:6" customFormat="1" ht="15" x14ac:dyDescent="0.25">
      <c r="C902" s="245"/>
      <c r="D902" s="245"/>
      <c r="E902" s="246"/>
      <c r="F902" s="247"/>
    </row>
    <row r="903" spans="3:6" customFormat="1" ht="15" x14ac:dyDescent="0.25">
      <c r="C903" s="245"/>
      <c r="D903" s="245"/>
      <c r="E903" s="246"/>
      <c r="F903" s="247"/>
    </row>
    <row r="904" spans="3:6" customFormat="1" ht="15" x14ac:dyDescent="0.25">
      <c r="C904" s="245"/>
      <c r="D904" s="245"/>
      <c r="E904" s="246"/>
      <c r="F904" s="247"/>
    </row>
    <row r="905" spans="3:6" customFormat="1" ht="15" x14ac:dyDescent="0.25">
      <c r="C905" s="245"/>
      <c r="D905" s="245"/>
      <c r="E905" s="246"/>
      <c r="F905" s="247"/>
    </row>
    <row r="906" spans="3:6" customFormat="1" ht="15" x14ac:dyDescent="0.25">
      <c r="C906" s="245"/>
      <c r="D906" s="245"/>
      <c r="E906" s="246"/>
      <c r="F906" s="247"/>
    </row>
    <row r="907" spans="3:6" customFormat="1" ht="15" x14ac:dyDescent="0.25">
      <c r="C907" s="245"/>
      <c r="D907" s="245"/>
      <c r="E907" s="246"/>
      <c r="F907" s="247"/>
    </row>
    <row r="908" spans="3:6" customFormat="1" ht="15" x14ac:dyDescent="0.25">
      <c r="C908" s="245"/>
      <c r="D908" s="245"/>
      <c r="E908" s="246"/>
      <c r="F908" s="247"/>
    </row>
    <row r="909" spans="3:6" customFormat="1" ht="15" x14ac:dyDescent="0.25">
      <c r="C909" s="245"/>
      <c r="D909" s="245"/>
      <c r="E909" s="246"/>
      <c r="F909" s="247"/>
    </row>
    <row r="910" spans="3:6" customFormat="1" ht="15" x14ac:dyDescent="0.25">
      <c r="C910" s="245"/>
      <c r="D910" s="245"/>
      <c r="E910" s="246"/>
      <c r="F910" s="247"/>
    </row>
    <row r="911" spans="3:6" customFormat="1" ht="15" x14ac:dyDescent="0.25">
      <c r="C911" s="245"/>
      <c r="D911" s="245"/>
      <c r="E911" s="246"/>
      <c r="F911" s="247"/>
    </row>
    <row r="912" spans="3:6" customFormat="1" ht="15" x14ac:dyDescent="0.25">
      <c r="C912" s="245"/>
      <c r="D912" s="245"/>
      <c r="E912" s="246"/>
      <c r="F912" s="247"/>
    </row>
    <row r="913" spans="3:6" customFormat="1" ht="15" x14ac:dyDescent="0.25">
      <c r="C913" s="245"/>
      <c r="D913" s="245"/>
      <c r="E913" s="246"/>
      <c r="F913" s="247"/>
    </row>
    <row r="914" spans="3:6" customFormat="1" ht="15" x14ac:dyDescent="0.25">
      <c r="C914" s="245"/>
      <c r="D914" s="245"/>
      <c r="E914" s="246"/>
      <c r="F914" s="247"/>
    </row>
    <row r="915" spans="3:6" customFormat="1" ht="15" x14ac:dyDescent="0.25">
      <c r="C915" s="245"/>
      <c r="D915" s="245"/>
      <c r="E915" s="246"/>
      <c r="F915" s="247"/>
    </row>
    <row r="916" spans="3:6" customFormat="1" ht="15" x14ac:dyDescent="0.25">
      <c r="C916" s="245"/>
      <c r="D916" s="245"/>
      <c r="E916" s="246"/>
      <c r="F916" s="247"/>
    </row>
    <row r="917" spans="3:6" customFormat="1" ht="15" x14ac:dyDescent="0.25">
      <c r="C917" s="245"/>
      <c r="D917" s="245"/>
      <c r="E917" s="246"/>
      <c r="F917" s="247"/>
    </row>
    <row r="918" spans="3:6" customFormat="1" ht="15" x14ac:dyDescent="0.25">
      <c r="C918" s="245"/>
      <c r="D918" s="245"/>
      <c r="E918" s="246"/>
      <c r="F918" s="247"/>
    </row>
    <row r="919" spans="3:6" customFormat="1" ht="15" x14ac:dyDescent="0.25">
      <c r="C919" s="245"/>
      <c r="D919" s="245"/>
      <c r="E919" s="246"/>
      <c r="F919" s="247"/>
    </row>
    <row r="920" spans="3:6" customFormat="1" ht="15" x14ac:dyDescent="0.25">
      <c r="C920" s="245"/>
      <c r="D920" s="245"/>
      <c r="E920" s="246"/>
      <c r="F920" s="247"/>
    </row>
    <row r="921" spans="3:6" customFormat="1" ht="15" x14ac:dyDescent="0.25">
      <c r="C921" s="245"/>
      <c r="D921" s="245"/>
      <c r="E921" s="246"/>
      <c r="F921" s="247"/>
    </row>
    <row r="922" spans="3:6" customFormat="1" ht="15" x14ac:dyDescent="0.25">
      <c r="C922" s="245"/>
      <c r="D922" s="245"/>
      <c r="E922" s="246"/>
      <c r="F922" s="247"/>
    </row>
    <row r="923" spans="3:6" customFormat="1" ht="15" x14ac:dyDescent="0.25">
      <c r="C923" s="245"/>
      <c r="D923" s="245"/>
      <c r="E923" s="246"/>
      <c r="F923" s="247"/>
    </row>
    <row r="924" spans="3:6" customFormat="1" ht="15" x14ac:dyDescent="0.25">
      <c r="C924" s="245"/>
      <c r="D924" s="245"/>
      <c r="E924" s="246"/>
      <c r="F924" s="247"/>
    </row>
    <row r="925" spans="3:6" customFormat="1" ht="15" x14ac:dyDescent="0.25">
      <c r="C925" s="245"/>
      <c r="D925" s="245"/>
      <c r="E925" s="246"/>
      <c r="F925" s="247"/>
    </row>
    <row r="926" spans="3:6" customFormat="1" ht="15" x14ac:dyDescent="0.25">
      <c r="C926" s="245"/>
      <c r="D926" s="245"/>
      <c r="E926" s="246"/>
      <c r="F926" s="247"/>
    </row>
    <row r="927" spans="3:6" customFormat="1" ht="15" x14ac:dyDescent="0.25">
      <c r="C927" s="245"/>
      <c r="D927" s="245"/>
      <c r="E927" s="246"/>
      <c r="F927" s="247"/>
    </row>
    <row r="928" spans="3:6" customFormat="1" ht="15" x14ac:dyDescent="0.25">
      <c r="C928" s="245"/>
      <c r="D928" s="245"/>
      <c r="E928" s="246"/>
      <c r="F928" s="247"/>
    </row>
    <row r="929" spans="3:6" customFormat="1" ht="15" x14ac:dyDescent="0.25">
      <c r="C929" s="245"/>
      <c r="D929" s="245"/>
      <c r="E929" s="246"/>
      <c r="F929" s="247"/>
    </row>
    <row r="930" spans="3:6" customFormat="1" ht="15" x14ac:dyDescent="0.25">
      <c r="C930" s="245"/>
      <c r="D930" s="245"/>
      <c r="E930" s="246"/>
      <c r="F930" s="247"/>
    </row>
    <row r="931" spans="3:6" customFormat="1" ht="15" x14ac:dyDescent="0.25">
      <c r="C931" s="245"/>
      <c r="D931" s="245"/>
      <c r="E931" s="246"/>
      <c r="F931" s="247"/>
    </row>
    <row r="932" spans="3:6" customFormat="1" ht="15" x14ac:dyDescent="0.25">
      <c r="C932" s="245"/>
      <c r="D932" s="245"/>
      <c r="E932" s="246"/>
      <c r="F932" s="247"/>
    </row>
    <row r="933" spans="3:6" customFormat="1" ht="15" x14ac:dyDescent="0.25">
      <c r="C933" s="245"/>
      <c r="D933" s="245"/>
      <c r="E933" s="246"/>
      <c r="F933" s="247"/>
    </row>
    <row r="934" spans="3:6" customFormat="1" ht="15" x14ac:dyDescent="0.25">
      <c r="C934" s="245"/>
      <c r="D934" s="245"/>
      <c r="E934" s="246"/>
      <c r="F934" s="247"/>
    </row>
    <row r="935" spans="3:6" customFormat="1" ht="15" x14ac:dyDescent="0.25">
      <c r="C935" s="245"/>
      <c r="D935" s="245"/>
      <c r="E935" s="246"/>
      <c r="F935" s="247"/>
    </row>
    <row r="936" spans="3:6" customFormat="1" ht="15" x14ac:dyDescent="0.25">
      <c r="C936" s="245"/>
      <c r="D936" s="245"/>
      <c r="E936" s="246"/>
      <c r="F936" s="247"/>
    </row>
    <row r="937" spans="3:6" customFormat="1" ht="15" x14ac:dyDescent="0.25">
      <c r="C937" s="245"/>
      <c r="D937" s="245"/>
      <c r="E937" s="246"/>
      <c r="F937" s="247"/>
    </row>
    <row r="938" spans="3:6" customFormat="1" ht="15" x14ac:dyDescent="0.25">
      <c r="C938" s="245"/>
      <c r="D938" s="245"/>
      <c r="E938" s="246"/>
      <c r="F938" s="247"/>
    </row>
    <row r="939" spans="3:6" customFormat="1" ht="15" x14ac:dyDescent="0.25">
      <c r="C939" s="245"/>
      <c r="D939" s="245"/>
      <c r="E939" s="246"/>
      <c r="F939" s="247"/>
    </row>
    <row r="940" spans="3:6" customFormat="1" ht="15" x14ac:dyDescent="0.25">
      <c r="C940" s="245"/>
      <c r="D940" s="245"/>
      <c r="E940" s="246"/>
      <c r="F940" s="247"/>
    </row>
    <row r="941" spans="3:6" customFormat="1" ht="15" x14ac:dyDescent="0.25">
      <c r="C941" s="245"/>
      <c r="D941" s="245"/>
      <c r="E941" s="246"/>
      <c r="F941" s="247"/>
    </row>
    <row r="942" spans="3:6" customFormat="1" ht="15" x14ac:dyDescent="0.25">
      <c r="C942" s="245"/>
      <c r="D942" s="245"/>
      <c r="E942" s="246"/>
      <c r="F942" s="247"/>
    </row>
    <row r="943" spans="3:6" customFormat="1" ht="15" x14ac:dyDescent="0.25">
      <c r="C943" s="245"/>
      <c r="D943" s="245"/>
      <c r="E943" s="246"/>
      <c r="F943" s="247"/>
    </row>
    <row r="944" spans="3:6" customFormat="1" ht="15" x14ac:dyDescent="0.25">
      <c r="C944" s="245"/>
      <c r="D944" s="245"/>
      <c r="E944" s="246"/>
      <c r="F944" s="247"/>
    </row>
    <row r="945" spans="3:6" customFormat="1" ht="15" x14ac:dyDescent="0.25">
      <c r="C945" s="245"/>
      <c r="D945" s="245"/>
      <c r="E945" s="246"/>
      <c r="F945" s="247"/>
    </row>
    <row r="946" spans="3:6" customFormat="1" ht="15" x14ac:dyDescent="0.25">
      <c r="C946" s="245"/>
      <c r="D946" s="245"/>
      <c r="E946" s="246"/>
      <c r="F946" s="247"/>
    </row>
    <row r="947" spans="3:6" customFormat="1" ht="15" x14ac:dyDescent="0.25">
      <c r="C947" s="245"/>
      <c r="D947" s="245"/>
      <c r="E947" s="246"/>
      <c r="F947" s="247"/>
    </row>
    <row r="948" spans="3:6" customFormat="1" ht="15" x14ac:dyDescent="0.25">
      <c r="C948" s="245"/>
      <c r="D948" s="245"/>
      <c r="E948" s="246"/>
      <c r="F948" s="247"/>
    </row>
    <row r="949" spans="3:6" customFormat="1" ht="15" x14ac:dyDescent="0.25">
      <c r="C949" s="245"/>
      <c r="D949" s="245"/>
      <c r="E949" s="246"/>
      <c r="F949" s="247"/>
    </row>
    <row r="950" spans="3:6" customFormat="1" ht="15" x14ac:dyDescent="0.25">
      <c r="C950" s="245"/>
      <c r="D950" s="245"/>
      <c r="E950" s="246"/>
      <c r="F950" s="247"/>
    </row>
    <row r="951" spans="3:6" customFormat="1" ht="15" x14ac:dyDescent="0.25">
      <c r="C951" s="245"/>
      <c r="D951" s="245"/>
      <c r="E951" s="246"/>
      <c r="F951" s="247"/>
    </row>
    <row r="952" spans="3:6" customFormat="1" ht="15" x14ac:dyDescent="0.25">
      <c r="C952" s="245"/>
      <c r="D952" s="245"/>
      <c r="E952" s="246"/>
      <c r="F952" s="247"/>
    </row>
    <row r="953" spans="3:6" customFormat="1" ht="15" x14ac:dyDescent="0.25">
      <c r="C953" s="245"/>
      <c r="D953" s="245"/>
      <c r="E953" s="246"/>
      <c r="F953" s="247"/>
    </row>
    <row r="954" spans="3:6" customFormat="1" ht="15" x14ac:dyDescent="0.25">
      <c r="C954" s="245"/>
      <c r="D954" s="245"/>
      <c r="E954" s="246"/>
      <c r="F954" s="247"/>
    </row>
    <row r="955" spans="3:6" customFormat="1" ht="15" x14ac:dyDescent="0.25">
      <c r="C955" s="245"/>
      <c r="D955" s="245"/>
      <c r="E955" s="246"/>
      <c r="F955" s="247"/>
    </row>
    <row r="956" spans="3:6" customFormat="1" ht="15" x14ac:dyDescent="0.25">
      <c r="C956" s="245"/>
      <c r="D956" s="245"/>
      <c r="E956" s="246"/>
      <c r="F956" s="247"/>
    </row>
    <row r="957" spans="3:6" customFormat="1" ht="15" x14ac:dyDescent="0.25">
      <c r="C957" s="245"/>
      <c r="D957" s="245"/>
      <c r="E957" s="246"/>
      <c r="F957" s="247"/>
    </row>
    <row r="958" spans="3:6" customFormat="1" ht="15" x14ac:dyDescent="0.25">
      <c r="C958" s="245"/>
      <c r="D958" s="245"/>
      <c r="E958" s="246"/>
      <c r="F958" s="247"/>
    </row>
    <row r="959" spans="3:6" customFormat="1" ht="15" x14ac:dyDescent="0.25">
      <c r="C959" s="245"/>
      <c r="D959" s="245"/>
      <c r="E959" s="246"/>
      <c r="F959" s="247"/>
    </row>
    <row r="960" spans="3:6" customFormat="1" ht="15" x14ac:dyDescent="0.25">
      <c r="C960" s="245"/>
      <c r="D960" s="245"/>
      <c r="E960" s="246"/>
      <c r="F960" s="247"/>
    </row>
    <row r="961" spans="3:6" customFormat="1" ht="15" x14ac:dyDescent="0.25">
      <c r="C961" s="245"/>
      <c r="D961" s="245"/>
      <c r="E961" s="246"/>
      <c r="F961" s="247"/>
    </row>
    <row r="962" spans="3:6" customFormat="1" ht="15" x14ac:dyDescent="0.25">
      <c r="C962" s="245"/>
      <c r="D962" s="245"/>
      <c r="E962" s="246"/>
      <c r="F962" s="247"/>
    </row>
    <row r="963" spans="3:6" customFormat="1" ht="15" x14ac:dyDescent="0.25">
      <c r="C963" s="245"/>
      <c r="D963" s="245"/>
      <c r="E963" s="246"/>
      <c r="F963" s="247"/>
    </row>
    <row r="964" spans="3:6" customFormat="1" ht="15" x14ac:dyDescent="0.25">
      <c r="C964" s="245"/>
      <c r="D964" s="245"/>
      <c r="E964" s="246"/>
      <c r="F964" s="247"/>
    </row>
    <row r="965" spans="3:6" customFormat="1" ht="15" x14ac:dyDescent="0.25">
      <c r="C965" s="245"/>
      <c r="D965" s="245"/>
      <c r="E965" s="246"/>
      <c r="F965" s="247"/>
    </row>
    <row r="966" spans="3:6" customFormat="1" ht="15" x14ac:dyDescent="0.25">
      <c r="C966" s="245"/>
      <c r="D966" s="245"/>
      <c r="E966" s="246"/>
      <c r="F966" s="247"/>
    </row>
    <row r="967" spans="3:6" customFormat="1" ht="15" x14ac:dyDescent="0.25">
      <c r="C967" s="245"/>
      <c r="D967" s="245"/>
      <c r="E967" s="246"/>
      <c r="F967" s="247"/>
    </row>
    <row r="968" spans="3:6" customFormat="1" ht="15" x14ac:dyDescent="0.25">
      <c r="C968" s="245"/>
      <c r="D968" s="245"/>
      <c r="E968" s="246"/>
      <c r="F968" s="247"/>
    </row>
    <row r="969" spans="3:6" customFormat="1" ht="15" x14ac:dyDescent="0.25">
      <c r="C969" s="245"/>
      <c r="D969" s="245"/>
      <c r="E969" s="246"/>
      <c r="F969" s="247"/>
    </row>
    <row r="970" spans="3:6" customFormat="1" ht="15" x14ac:dyDescent="0.25">
      <c r="C970" s="245"/>
      <c r="D970" s="245"/>
      <c r="E970" s="246"/>
      <c r="F970" s="247"/>
    </row>
    <row r="971" spans="3:6" customFormat="1" ht="15" x14ac:dyDescent="0.25">
      <c r="C971" s="245"/>
      <c r="D971" s="245"/>
      <c r="E971" s="246"/>
      <c r="F971" s="247"/>
    </row>
    <row r="972" spans="3:6" customFormat="1" ht="15" x14ac:dyDescent="0.25">
      <c r="C972" s="245"/>
      <c r="D972" s="245"/>
      <c r="E972" s="246"/>
      <c r="F972" s="247"/>
    </row>
    <row r="973" spans="3:6" customFormat="1" ht="15" x14ac:dyDescent="0.25">
      <c r="C973" s="245"/>
      <c r="D973" s="245"/>
      <c r="E973" s="246"/>
      <c r="F973" s="247"/>
    </row>
    <row r="974" spans="3:6" customFormat="1" ht="15" x14ac:dyDescent="0.25">
      <c r="C974" s="245"/>
      <c r="D974" s="245"/>
      <c r="E974" s="246"/>
      <c r="F974" s="247"/>
    </row>
    <row r="975" spans="3:6" customFormat="1" ht="15" x14ac:dyDescent="0.25">
      <c r="C975" s="245"/>
      <c r="D975" s="245"/>
      <c r="E975" s="246"/>
      <c r="F975" s="247"/>
    </row>
    <row r="976" spans="3:6" customFormat="1" ht="15" x14ac:dyDescent="0.25">
      <c r="C976" s="245"/>
      <c r="D976" s="245"/>
      <c r="E976" s="246"/>
      <c r="F976" s="247"/>
    </row>
    <row r="977" spans="3:6" customFormat="1" ht="15" x14ac:dyDescent="0.25">
      <c r="C977" s="245"/>
      <c r="D977" s="245"/>
      <c r="E977" s="246"/>
      <c r="F977" s="247"/>
    </row>
    <row r="978" spans="3:6" customFormat="1" ht="15" x14ac:dyDescent="0.25">
      <c r="C978" s="245"/>
      <c r="D978" s="245"/>
      <c r="E978" s="246"/>
      <c r="F978" s="247"/>
    </row>
    <row r="979" spans="3:6" customFormat="1" ht="15" x14ac:dyDescent="0.25">
      <c r="C979" s="245"/>
      <c r="D979" s="245"/>
      <c r="E979" s="246"/>
      <c r="F979" s="247"/>
    </row>
    <row r="980" spans="3:6" customFormat="1" ht="15" x14ac:dyDescent="0.25">
      <c r="C980" s="245"/>
      <c r="D980" s="245"/>
      <c r="E980" s="246"/>
      <c r="F980" s="247"/>
    </row>
    <row r="981" spans="3:6" customFormat="1" ht="15" x14ac:dyDescent="0.25">
      <c r="C981" s="245"/>
      <c r="D981" s="245"/>
      <c r="E981" s="246"/>
      <c r="F981" s="247"/>
    </row>
    <row r="982" spans="3:6" customFormat="1" ht="15" x14ac:dyDescent="0.25">
      <c r="C982" s="245"/>
      <c r="D982" s="245"/>
      <c r="E982" s="246"/>
      <c r="F982" s="247"/>
    </row>
    <row r="983" spans="3:6" customFormat="1" ht="15" x14ac:dyDescent="0.25">
      <c r="C983" s="245"/>
      <c r="D983" s="245"/>
      <c r="E983" s="246"/>
      <c r="F983" s="247"/>
    </row>
    <row r="984" spans="3:6" customFormat="1" ht="15" x14ac:dyDescent="0.25">
      <c r="C984" s="245"/>
      <c r="D984" s="245"/>
      <c r="E984" s="246"/>
      <c r="F984" s="247"/>
    </row>
    <row r="985" spans="3:6" customFormat="1" ht="15" x14ac:dyDescent="0.25">
      <c r="C985" s="245"/>
      <c r="D985" s="245"/>
      <c r="E985" s="246"/>
      <c r="F985" s="247"/>
    </row>
    <row r="986" spans="3:6" customFormat="1" ht="15" x14ac:dyDescent="0.25">
      <c r="C986" s="245"/>
      <c r="D986" s="245"/>
      <c r="E986" s="246"/>
      <c r="F986" s="247"/>
    </row>
    <row r="987" spans="3:6" customFormat="1" ht="15" x14ac:dyDescent="0.25">
      <c r="C987" s="245"/>
      <c r="D987" s="245"/>
      <c r="E987" s="246"/>
      <c r="F987" s="247"/>
    </row>
    <row r="988" spans="3:6" customFormat="1" ht="15" x14ac:dyDescent="0.25">
      <c r="C988" s="245"/>
      <c r="D988" s="245"/>
      <c r="E988" s="246"/>
      <c r="F988" s="247"/>
    </row>
    <row r="989" spans="3:6" customFormat="1" ht="15" x14ac:dyDescent="0.25">
      <c r="C989" s="245"/>
      <c r="D989" s="245"/>
      <c r="E989" s="246"/>
      <c r="F989" s="247"/>
    </row>
    <row r="990" spans="3:6" customFormat="1" ht="15" x14ac:dyDescent="0.25">
      <c r="C990" s="245"/>
      <c r="D990" s="245"/>
      <c r="E990" s="246"/>
      <c r="F990" s="247"/>
    </row>
    <row r="991" spans="3:6" customFormat="1" ht="15" x14ac:dyDescent="0.25">
      <c r="C991" s="245"/>
      <c r="D991" s="245"/>
      <c r="E991" s="246"/>
      <c r="F991" s="247"/>
    </row>
    <row r="992" spans="3:6" customFormat="1" ht="15" x14ac:dyDescent="0.25">
      <c r="C992" s="245"/>
      <c r="D992" s="245"/>
      <c r="E992" s="246"/>
      <c r="F992" s="247"/>
    </row>
    <row r="993" spans="3:6" customFormat="1" ht="15" x14ac:dyDescent="0.25">
      <c r="C993" s="245"/>
      <c r="D993" s="245"/>
      <c r="E993" s="246"/>
      <c r="F993" s="247"/>
    </row>
    <row r="994" spans="3:6" customFormat="1" ht="15" x14ac:dyDescent="0.25">
      <c r="C994" s="245"/>
      <c r="D994" s="245"/>
      <c r="E994" s="246"/>
      <c r="F994" s="247"/>
    </row>
    <row r="995" spans="3:6" customFormat="1" ht="15" x14ac:dyDescent="0.25">
      <c r="C995" s="245"/>
      <c r="D995" s="245"/>
      <c r="E995" s="246"/>
      <c r="F995" s="247"/>
    </row>
    <row r="996" spans="3:6" customFormat="1" ht="15" x14ac:dyDescent="0.25">
      <c r="C996" s="245"/>
      <c r="D996" s="245"/>
      <c r="E996" s="246"/>
      <c r="F996" s="247"/>
    </row>
    <row r="997" spans="3:6" customFormat="1" ht="15" x14ac:dyDescent="0.25">
      <c r="C997" s="245"/>
      <c r="D997" s="245"/>
      <c r="E997" s="246"/>
      <c r="F997" s="247"/>
    </row>
    <row r="998" spans="3:6" customFormat="1" ht="15" x14ac:dyDescent="0.25">
      <c r="C998" s="245"/>
      <c r="D998" s="245"/>
      <c r="E998" s="246"/>
      <c r="F998" s="247"/>
    </row>
    <row r="999" spans="3:6" customFormat="1" ht="15" x14ac:dyDescent="0.25">
      <c r="C999" s="245"/>
      <c r="D999" s="245"/>
      <c r="E999" s="246"/>
      <c r="F999" s="247"/>
    </row>
    <row r="1000" spans="3:6" customFormat="1" ht="15" x14ac:dyDescent="0.25">
      <c r="C1000" s="245"/>
      <c r="D1000" s="245"/>
      <c r="E1000" s="246"/>
      <c r="F1000" s="247"/>
    </row>
    <row r="1001" spans="3:6" customFormat="1" ht="15" x14ac:dyDescent="0.25">
      <c r="C1001" s="245"/>
      <c r="D1001" s="245"/>
      <c r="E1001" s="246"/>
      <c r="F1001" s="247"/>
    </row>
    <row r="1002" spans="3:6" customFormat="1" ht="15" x14ac:dyDescent="0.25">
      <c r="C1002" s="245"/>
      <c r="D1002" s="245"/>
      <c r="E1002" s="246"/>
      <c r="F1002" s="247"/>
    </row>
    <row r="1003" spans="3:6" customFormat="1" ht="15" x14ac:dyDescent="0.25">
      <c r="C1003" s="245"/>
      <c r="D1003" s="245"/>
      <c r="E1003" s="246"/>
      <c r="F1003" s="247"/>
    </row>
    <row r="1004" spans="3:6" customFormat="1" ht="15" x14ac:dyDescent="0.25">
      <c r="C1004" s="245"/>
      <c r="D1004" s="245"/>
      <c r="E1004" s="246"/>
      <c r="F1004" s="247"/>
    </row>
    <row r="1005" spans="3:6" customFormat="1" ht="15" x14ac:dyDescent="0.25">
      <c r="C1005" s="245"/>
      <c r="D1005" s="245"/>
      <c r="E1005" s="246"/>
      <c r="F1005" s="247"/>
    </row>
    <row r="1006" spans="3:6" customFormat="1" ht="15" x14ac:dyDescent="0.25">
      <c r="C1006" s="245"/>
      <c r="D1006" s="245"/>
      <c r="E1006" s="246"/>
      <c r="F1006" s="247"/>
    </row>
    <row r="1007" spans="3:6" customFormat="1" ht="15" x14ac:dyDescent="0.25">
      <c r="C1007" s="245"/>
      <c r="D1007" s="245"/>
      <c r="E1007" s="246"/>
      <c r="F1007" s="247"/>
    </row>
    <row r="1008" spans="3:6" customFormat="1" ht="15" x14ac:dyDescent="0.25">
      <c r="C1008" s="245"/>
      <c r="D1008" s="245"/>
      <c r="E1008" s="246"/>
      <c r="F1008" s="247"/>
    </row>
    <row r="1009" spans="3:6" customFormat="1" ht="15" x14ac:dyDescent="0.25">
      <c r="C1009" s="245"/>
      <c r="D1009" s="245"/>
      <c r="E1009" s="246"/>
      <c r="F1009" s="247"/>
    </row>
    <row r="1010" spans="3:6" customFormat="1" ht="15" x14ac:dyDescent="0.25">
      <c r="C1010" s="245"/>
      <c r="D1010" s="245"/>
      <c r="E1010" s="246"/>
      <c r="F1010" s="247"/>
    </row>
    <row r="1011" spans="3:6" customFormat="1" ht="15" x14ac:dyDescent="0.25">
      <c r="C1011" s="245"/>
      <c r="D1011" s="245"/>
      <c r="E1011" s="246"/>
      <c r="F1011" s="247"/>
    </row>
    <row r="1012" spans="3:6" customFormat="1" ht="15" x14ac:dyDescent="0.25">
      <c r="C1012" s="245"/>
      <c r="D1012" s="245"/>
      <c r="E1012" s="246"/>
      <c r="F1012" s="247"/>
    </row>
    <row r="1013" spans="3:6" customFormat="1" ht="15" x14ac:dyDescent="0.25">
      <c r="C1013" s="245"/>
      <c r="D1013" s="245"/>
      <c r="E1013" s="246"/>
      <c r="F1013" s="247"/>
    </row>
    <row r="1014" spans="3:6" customFormat="1" ht="15" x14ac:dyDescent="0.25">
      <c r="C1014" s="245"/>
      <c r="D1014" s="245"/>
      <c r="E1014" s="246"/>
      <c r="F1014" s="247"/>
    </row>
    <row r="1015" spans="3:6" customFormat="1" ht="15" x14ac:dyDescent="0.25">
      <c r="C1015" s="245"/>
      <c r="D1015" s="245"/>
      <c r="E1015" s="246"/>
      <c r="F1015" s="247"/>
    </row>
    <row r="1016" spans="3:6" customFormat="1" ht="15" x14ac:dyDescent="0.25">
      <c r="C1016" s="245"/>
      <c r="D1016" s="245"/>
      <c r="E1016" s="246"/>
      <c r="F1016" s="247"/>
    </row>
    <row r="1017" spans="3:6" customFormat="1" ht="15" x14ac:dyDescent="0.25">
      <c r="C1017" s="245"/>
      <c r="D1017" s="245"/>
      <c r="E1017" s="246"/>
      <c r="F1017" s="247"/>
    </row>
    <row r="1018" spans="3:6" customFormat="1" ht="15" x14ac:dyDescent="0.25">
      <c r="C1018" s="245"/>
      <c r="D1018" s="245"/>
      <c r="E1018" s="246"/>
      <c r="F1018" s="247"/>
    </row>
    <row r="1019" spans="3:6" customFormat="1" ht="15" x14ac:dyDescent="0.25">
      <c r="C1019" s="245"/>
      <c r="D1019" s="245"/>
      <c r="E1019" s="246"/>
      <c r="F1019" s="247"/>
    </row>
    <row r="1020" spans="3:6" customFormat="1" ht="15" x14ac:dyDescent="0.25">
      <c r="C1020" s="245"/>
      <c r="D1020" s="245"/>
      <c r="E1020" s="246"/>
      <c r="F1020" s="247"/>
    </row>
    <row r="1021" spans="3:6" customFormat="1" ht="15" x14ac:dyDescent="0.25">
      <c r="C1021" s="245"/>
      <c r="D1021" s="245"/>
      <c r="E1021" s="246"/>
      <c r="F1021" s="247"/>
    </row>
    <row r="1022" spans="3:6" customFormat="1" ht="15" x14ac:dyDescent="0.25">
      <c r="C1022" s="245"/>
      <c r="D1022" s="245"/>
      <c r="E1022" s="246"/>
      <c r="F1022" s="247"/>
    </row>
    <row r="1023" spans="3:6" customFormat="1" ht="15" x14ac:dyDescent="0.25">
      <c r="C1023" s="245"/>
      <c r="D1023" s="245"/>
      <c r="E1023" s="246"/>
      <c r="F1023" s="247"/>
    </row>
    <row r="1024" spans="3:6" customFormat="1" ht="15" x14ac:dyDescent="0.25">
      <c r="C1024" s="245"/>
      <c r="D1024" s="245"/>
      <c r="E1024" s="246"/>
      <c r="F1024" s="247"/>
    </row>
    <row r="1025" spans="3:6" customFormat="1" ht="15" x14ac:dyDescent="0.25">
      <c r="C1025" s="245"/>
      <c r="D1025" s="245"/>
      <c r="E1025" s="246"/>
      <c r="F1025" s="247"/>
    </row>
    <row r="1026" spans="3:6" customFormat="1" ht="15" x14ac:dyDescent="0.25">
      <c r="C1026" s="245"/>
      <c r="D1026" s="245"/>
      <c r="E1026" s="246"/>
      <c r="F1026" s="247"/>
    </row>
    <row r="1027" spans="3:6" customFormat="1" ht="15" x14ac:dyDescent="0.25">
      <c r="C1027" s="245"/>
      <c r="D1027" s="245"/>
      <c r="E1027" s="246"/>
      <c r="F1027" s="247"/>
    </row>
    <row r="1028" spans="3:6" customFormat="1" ht="15" x14ac:dyDescent="0.25">
      <c r="C1028" s="245"/>
      <c r="D1028" s="245"/>
      <c r="E1028" s="246"/>
      <c r="F1028" s="247"/>
    </row>
    <row r="1029" spans="3:6" customFormat="1" ht="15" x14ac:dyDescent="0.25">
      <c r="C1029" s="245"/>
      <c r="D1029" s="245"/>
      <c r="E1029" s="246"/>
      <c r="F1029" s="247"/>
    </row>
    <row r="1030" spans="3:6" customFormat="1" ht="15" x14ac:dyDescent="0.25">
      <c r="C1030" s="245"/>
      <c r="D1030" s="245"/>
      <c r="E1030" s="246"/>
      <c r="F1030" s="247"/>
    </row>
    <row r="1031" spans="3:6" customFormat="1" ht="15" x14ac:dyDescent="0.25">
      <c r="C1031" s="245"/>
      <c r="D1031" s="245"/>
      <c r="E1031" s="246"/>
      <c r="F1031" s="247"/>
    </row>
    <row r="1032" spans="3:6" customFormat="1" ht="15" x14ac:dyDescent="0.25">
      <c r="C1032" s="245"/>
      <c r="D1032" s="245"/>
      <c r="E1032" s="246"/>
      <c r="F1032" s="247"/>
    </row>
    <row r="1033" spans="3:6" customFormat="1" ht="15" x14ac:dyDescent="0.25">
      <c r="C1033" s="245"/>
      <c r="D1033" s="245"/>
      <c r="E1033" s="246"/>
      <c r="F1033" s="247"/>
    </row>
    <row r="1034" spans="3:6" customFormat="1" ht="15" x14ac:dyDescent="0.25">
      <c r="C1034" s="245"/>
      <c r="D1034" s="245"/>
      <c r="E1034" s="246"/>
      <c r="F1034" s="247"/>
    </row>
    <row r="1035" spans="3:6" customFormat="1" ht="15" x14ac:dyDescent="0.25">
      <c r="C1035" s="245"/>
      <c r="D1035" s="245"/>
      <c r="E1035" s="246"/>
      <c r="F1035" s="247"/>
    </row>
    <row r="1036" spans="3:6" customFormat="1" ht="15" x14ac:dyDescent="0.25">
      <c r="C1036" s="245"/>
      <c r="D1036" s="245"/>
      <c r="E1036" s="246"/>
      <c r="F1036" s="247"/>
    </row>
    <row r="1037" spans="3:6" customFormat="1" ht="15" x14ac:dyDescent="0.25">
      <c r="C1037" s="245"/>
      <c r="D1037" s="245"/>
      <c r="E1037" s="246"/>
      <c r="F1037" s="247"/>
    </row>
    <row r="1038" spans="3:6" customFormat="1" ht="15" x14ac:dyDescent="0.25">
      <c r="C1038" s="245"/>
      <c r="D1038" s="245"/>
      <c r="E1038" s="246"/>
      <c r="F1038" s="247"/>
    </row>
    <row r="1039" spans="3:6" customFormat="1" ht="15" x14ac:dyDescent="0.25">
      <c r="C1039" s="245"/>
      <c r="D1039" s="245"/>
      <c r="E1039" s="246"/>
      <c r="F1039" s="247"/>
    </row>
    <row r="1040" spans="3:6" customFormat="1" ht="15" x14ac:dyDescent="0.25">
      <c r="C1040" s="245"/>
      <c r="D1040" s="245"/>
      <c r="E1040" s="246"/>
      <c r="F1040" s="247"/>
    </row>
    <row r="1041" spans="3:6" customFormat="1" ht="15" x14ac:dyDescent="0.25">
      <c r="C1041" s="245"/>
      <c r="D1041" s="245"/>
      <c r="E1041" s="246"/>
      <c r="F1041" s="247"/>
    </row>
    <row r="1042" spans="3:6" customFormat="1" ht="15" x14ac:dyDescent="0.25">
      <c r="C1042" s="245"/>
      <c r="D1042" s="245"/>
      <c r="E1042" s="246"/>
      <c r="F1042" s="247"/>
    </row>
    <row r="1043" spans="3:6" customFormat="1" ht="15" x14ac:dyDescent="0.25">
      <c r="C1043" s="245"/>
      <c r="D1043" s="245"/>
      <c r="E1043" s="246"/>
      <c r="F1043" s="247"/>
    </row>
    <row r="1044" spans="3:6" customFormat="1" ht="15" x14ac:dyDescent="0.25">
      <c r="C1044" s="245"/>
      <c r="D1044" s="245"/>
      <c r="E1044" s="246"/>
      <c r="F1044" s="247"/>
    </row>
    <row r="1045" spans="3:6" customFormat="1" ht="15" x14ac:dyDescent="0.25">
      <c r="C1045" s="245"/>
      <c r="D1045" s="245"/>
      <c r="E1045" s="246"/>
      <c r="F1045" s="247"/>
    </row>
    <row r="1046" spans="3:6" customFormat="1" ht="15" x14ac:dyDescent="0.25">
      <c r="C1046" s="245"/>
      <c r="D1046" s="245"/>
      <c r="E1046" s="246"/>
      <c r="F1046" s="247"/>
    </row>
    <row r="1047" spans="3:6" customFormat="1" ht="15" x14ac:dyDescent="0.25">
      <c r="C1047" s="245"/>
      <c r="D1047" s="245"/>
      <c r="E1047" s="246"/>
      <c r="F1047" s="247"/>
    </row>
    <row r="1048" spans="3:6" customFormat="1" ht="15" x14ac:dyDescent="0.25">
      <c r="C1048" s="245"/>
      <c r="D1048" s="245"/>
      <c r="E1048" s="246"/>
      <c r="F1048" s="247"/>
    </row>
    <row r="1049" spans="3:6" customFormat="1" ht="15" x14ac:dyDescent="0.25">
      <c r="C1049" s="245"/>
      <c r="D1049" s="245"/>
      <c r="E1049" s="246"/>
      <c r="F1049" s="247"/>
    </row>
    <row r="1050" spans="3:6" customFormat="1" ht="15" x14ac:dyDescent="0.25">
      <c r="C1050" s="245"/>
      <c r="D1050" s="245"/>
      <c r="E1050" s="246"/>
      <c r="F1050" s="247"/>
    </row>
    <row r="1051" spans="3:6" customFormat="1" ht="15" x14ac:dyDescent="0.25">
      <c r="C1051" s="245"/>
      <c r="D1051" s="245"/>
      <c r="E1051" s="246"/>
      <c r="F1051" s="247"/>
    </row>
    <row r="1052" spans="3:6" customFormat="1" ht="15" x14ac:dyDescent="0.25">
      <c r="C1052" s="245"/>
      <c r="D1052" s="245"/>
      <c r="E1052" s="246"/>
      <c r="F1052" s="247"/>
    </row>
    <row r="1053" spans="3:6" customFormat="1" ht="15" x14ac:dyDescent="0.25">
      <c r="C1053" s="245"/>
      <c r="D1053" s="245"/>
      <c r="E1053" s="246"/>
      <c r="F1053" s="247"/>
    </row>
    <row r="1054" spans="3:6" customFormat="1" ht="15" x14ac:dyDescent="0.25">
      <c r="C1054" s="245"/>
      <c r="D1054" s="245"/>
      <c r="E1054" s="246"/>
      <c r="F1054" s="247"/>
    </row>
    <row r="1055" spans="3:6" customFormat="1" ht="15" x14ac:dyDescent="0.25">
      <c r="C1055" s="245"/>
      <c r="D1055" s="245"/>
      <c r="E1055" s="246"/>
      <c r="F1055" s="247"/>
    </row>
    <row r="1056" spans="3:6" customFormat="1" ht="15" x14ac:dyDescent="0.25">
      <c r="C1056" s="245"/>
      <c r="D1056" s="245"/>
      <c r="E1056" s="246"/>
      <c r="F1056" s="247"/>
    </row>
    <row r="1057" spans="3:6" customFormat="1" ht="15" x14ac:dyDescent="0.25">
      <c r="C1057" s="245"/>
      <c r="D1057" s="245"/>
      <c r="E1057" s="246"/>
      <c r="F1057" s="247"/>
    </row>
    <row r="1058" spans="3:6" customFormat="1" ht="15" x14ac:dyDescent="0.25">
      <c r="C1058" s="245"/>
      <c r="D1058" s="245"/>
      <c r="E1058" s="246"/>
      <c r="F1058" s="247"/>
    </row>
    <row r="1059" spans="3:6" customFormat="1" ht="15" x14ac:dyDescent="0.25">
      <c r="C1059" s="245"/>
      <c r="D1059" s="245"/>
      <c r="E1059" s="246"/>
      <c r="F1059" s="247"/>
    </row>
    <row r="1060" spans="3:6" customFormat="1" ht="15" x14ac:dyDescent="0.25">
      <c r="C1060" s="245"/>
      <c r="D1060" s="245"/>
      <c r="E1060" s="246"/>
      <c r="F1060" s="247"/>
    </row>
    <row r="1061" spans="3:6" customFormat="1" ht="15" x14ac:dyDescent="0.25">
      <c r="C1061" s="245"/>
      <c r="D1061" s="245"/>
      <c r="E1061" s="246"/>
      <c r="F1061" s="247"/>
    </row>
    <row r="1062" spans="3:6" customFormat="1" ht="15" x14ac:dyDescent="0.25">
      <c r="C1062" s="245"/>
      <c r="D1062" s="245"/>
      <c r="E1062" s="246"/>
      <c r="F1062" s="247"/>
    </row>
    <row r="1063" spans="3:6" customFormat="1" ht="15" x14ac:dyDescent="0.25">
      <c r="C1063" s="245"/>
      <c r="D1063" s="245"/>
      <c r="E1063" s="246"/>
      <c r="F1063" s="247"/>
    </row>
    <row r="1064" spans="3:6" customFormat="1" ht="15" x14ac:dyDescent="0.25">
      <c r="C1064" s="245"/>
      <c r="D1064" s="245"/>
      <c r="E1064" s="246"/>
      <c r="F1064" s="247"/>
    </row>
    <row r="1065" spans="3:6" customFormat="1" ht="15" x14ac:dyDescent="0.25">
      <c r="C1065" s="245"/>
      <c r="D1065" s="245"/>
      <c r="E1065" s="246"/>
      <c r="F1065" s="247"/>
    </row>
    <row r="1066" spans="3:6" customFormat="1" ht="15" x14ac:dyDescent="0.25">
      <c r="C1066" s="245"/>
      <c r="D1066" s="245"/>
      <c r="E1066" s="246"/>
      <c r="F1066" s="247"/>
    </row>
    <row r="1067" spans="3:6" customFormat="1" ht="15" x14ac:dyDescent="0.25">
      <c r="C1067" s="245"/>
      <c r="D1067" s="245"/>
      <c r="E1067" s="246"/>
      <c r="F1067" s="247"/>
    </row>
    <row r="1068" spans="3:6" customFormat="1" ht="15" x14ac:dyDescent="0.25">
      <c r="C1068" s="245"/>
      <c r="D1068" s="245"/>
      <c r="E1068" s="246"/>
      <c r="F1068" s="247"/>
    </row>
    <row r="1069" spans="3:6" customFormat="1" ht="15" x14ac:dyDescent="0.25">
      <c r="C1069" s="245"/>
      <c r="D1069" s="245"/>
      <c r="E1069" s="246"/>
      <c r="F1069" s="247"/>
    </row>
    <row r="1070" spans="3:6" customFormat="1" ht="15" x14ac:dyDescent="0.25">
      <c r="C1070" s="245"/>
      <c r="D1070" s="245"/>
      <c r="E1070" s="246"/>
      <c r="F1070" s="247"/>
    </row>
    <row r="1071" spans="3:6" customFormat="1" ht="15" x14ac:dyDescent="0.25">
      <c r="C1071" s="245"/>
      <c r="D1071" s="245"/>
      <c r="E1071" s="246"/>
      <c r="F1071" s="247"/>
    </row>
    <row r="1072" spans="3:6" customFormat="1" ht="15" x14ac:dyDescent="0.25">
      <c r="C1072" s="245"/>
      <c r="D1072" s="245"/>
      <c r="E1072" s="246"/>
      <c r="F1072" s="247"/>
    </row>
    <row r="1073" spans="3:6" customFormat="1" ht="15" x14ac:dyDescent="0.25">
      <c r="C1073" s="245"/>
      <c r="D1073" s="245"/>
      <c r="E1073" s="246"/>
      <c r="F1073" s="247"/>
    </row>
    <row r="1074" spans="3:6" customFormat="1" ht="15" x14ac:dyDescent="0.25">
      <c r="C1074" s="245"/>
      <c r="D1074" s="245"/>
      <c r="E1074" s="246"/>
      <c r="F1074" s="247"/>
    </row>
    <row r="1075" spans="3:6" customFormat="1" ht="15" x14ac:dyDescent="0.25">
      <c r="C1075" s="245"/>
      <c r="D1075" s="245"/>
      <c r="E1075" s="246"/>
      <c r="F1075" s="247"/>
    </row>
    <row r="1076" spans="3:6" customFormat="1" ht="15" x14ac:dyDescent="0.25">
      <c r="C1076" s="245"/>
      <c r="D1076" s="245"/>
      <c r="E1076" s="246"/>
      <c r="F1076" s="247"/>
    </row>
    <row r="1077" spans="3:6" customFormat="1" ht="15" x14ac:dyDescent="0.25">
      <c r="C1077" s="245"/>
      <c r="D1077" s="245"/>
      <c r="E1077" s="246"/>
      <c r="F1077" s="247"/>
    </row>
    <row r="1078" spans="3:6" customFormat="1" ht="15" x14ac:dyDescent="0.25">
      <c r="C1078" s="245"/>
      <c r="D1078" s="245"/>
      <c r="E1078" s="246"/>
      <c r="F1078" s="247"/>
    </row>
    <row r="1079" spans="3:6" customFormat="1" ht="15" x14ac:dyDescent="0.25">
      <c r="C1079" s="245"/>
      <c r="D1079" s="245"/>
      <c r="E1079" s="246"/>
      <c r="F1079" s="247"/>
    </row>
    <row r="1080" spans="3:6" customFormat="1" ht="15" x14ac:dyDescent="0.25">
      <c r="C1080" s="245"/>
      <c r="D1080" s="245"/>
      <c r="E1080" s="246"/>
      <c r="F1080" s="247"/>
    </row>
    <row r="1081" spans="3:6" customFormat="1" ht="15" x14ac:dyDescent="0.25">
      <c r="C1081" s="245"/>
      <c r="D1081" s="245"/>
      <c r="E1081" s="246"/>
      <c r="F1081" s="247"/>
    </row>
    <row r="1082" spans="3:6" customFormat="1" ht="15" x14ac:dyDescent="0.25">
      <c r="C1082" s="245"/>
      <c r="D1082" s="245"/>
      <c r="E1082" s="246"/>
      <c r="F1082" s="247"/>
    </row>
    <row r="1083" spans="3:6" customFormat="1" ht="15" x14ac:dyDescent="0.25">
      <c r="C1083" s="245"/>
      <c r="D1083" s="245"/>
      <c r="E1083" s="246"/>
      <c r="F1083" s="247"/>
    </row>
    <row r="1084" spans="3:6" customFormat="1" ht="15" x14ac:dyDescent="0.25">
      <c r="C1084" s="245"/>
      <c r="D1084" s="245"/>
      <c r="E1084" s="246"/>
      <c r="F1084" s="247"/>
    </row>
    <row r="1085" spans="3:6" customFormat="1" ht="15" x14ac:dyDescent="0.25">
      <c r="C1085" s="245"/>
      <c r="D1085" s="245"/>
      <c r="E1085" s="246"/>
      <c r="F1085" s="247"/>
    </row>
    <row r="1086" spans="3:6" customFormat="1" ht="15" x14ac:dyDescent="0.25">
      <c r="C1086" s="245"/>
      <c r="D1086" s="245"/>
      <c r="E1086" s="246"/>
      <c r="F1086" s="247"/>
    </row>
    <row r="1087" spans="3:6" customFormat="1" ht="15" x14ac:dyDescent="0.25">
      <c r="C1087" s="245"/>
      <c r="D1087" s="245"/>
      <c r="E1087" s="246"/>
      <c r="F1087" s="247"/>
    </row>
    <row r="1088" spans="3:6" customFormat="1" ht="15" x14ac:dyDescent="0.25">
      <c r="C1088" s="245"/>
      <c r="D1088" s="245"/>
      <c r="E1088" s="246"/>
      <c r="F1088" s="247"/>
    </row>
    <row r="1089" spans="3:6" customFormat="1" ht="15" x14ac:dyDescent="0.25">
      <c r="C1089" s="245"/>
      <c r="D1089" s="245"/>
      <c r="E1089" s="246"/>
      <c r="F1089" s="247"/>
    </row>
    <row r="1090" spans="3:6" customFormat="1" ht="15" x14ac:dyDescent="0.25">
      <c r="C1090" s="245"/>
      <c r="D1090" s="245"/>
      <c r="E1090" s="246"/>
      <c r="F1090" s="247"/>
    </row>
    <row r="1091" spans="3:6" customFormat="1" ht="15" x14ac:dyDescent="0.25">
      <c r="C1091" s="245"/>
      <c r="D1091" s="245"/>
      <c r="E1091" s="246"/>
      <c r="F1091" s="247"/>
    </row>
    <row r="1092" spans="3:6" customFormat="1" ht="15" x14ac:dyDescent="0.25">
      <c r="C1092" s="245"/>
      <c r="D1092" s="245"/>
      <c r="E1092" s="246"/>
      <c r="F1092" s="247"/>
    </row>
    <row r="1093" spans="3:6" customFormat="1" ht="15" x14ac:dyDescent="0.25">
      <c r="C1093" s="245"/>
      <c r="D1093" s="245"/>
      <c r="E1093" s="246"/>
      <c r="F1093" s="247"/>
    </row>
    <row r="1094" spans="3:6" customFormat="1" ht="15" x14ac:dyDescent="0.25">
      <c r="C1094" s="245"/>
      <c r="D1094" s="245"/>
      <c r="E1094" s="246"/>
      <c r="F1094" s="247"/>
    </row>
    <row r="1095" spans="3:6" customFormat="1" ht="15" x14ac:dyDescent="0.25">
      <c r="C1095" s="245"/>
      <c r="D1095" s="245"/>
      <c r="E1095" s="246"/>
      <c r="F1095" s="247"/>
    </row>
    <row r="1096" spans="3:6" customFormat="1" ht="15" x14ac:dyDescent="0.25">
      <c r="C1096" s="245"/>
      <c r="D1096" s="245"/>
      <c r="E1096" s="246"/>
      <c r="F1096" s="247"/>
    </row>
    <row r="1097" spans="3:6" customFormat="1" ht="15" x14ac:dyDescent="0.25">
      <c r="C1097" s="245"/>
      <c r="D1097" s="245"/>
      <c r="E1097" s="246"/>
      <c r="F1097" s="247"/>
    </row>
    <row r="1098" spans="3:6" customFormat="1" ht="15" x14ac:dyDescent="0.25">
      <c r="C1098" s="245"/>
      <c r="D1098" s="245"/>
      <c r="E1098" s="246"/>
      <c r="F1098" s="247"/>
    </row>
    <row r="1099" spans="3:6" customFormat="1" ht="15" x14ac:dyDescent="0.25">
      <c r="C1099" s="245"/>
      <c r="D1099" s="245"/>
      <c r="E1099" s="246"/>
      <c r="F1099" s="247"/>
    </row>
    <row r="1100" spans="3:6" customFormat="1" ht="15" x14ac:dyDescent="0.25">
      <c r="C1100" s="245"/>
      <c r="D1100" s="245"/>
      <c r="E1100" s="246"/>
      <c r="F1100" s="247"/>
    </row>
    <row r="1101" spans="3:6" customFormat="1" ht="15" x14ac:dyDescent="0.25">
      <c r="C1101" s="245"/>
      <c r="D1101" s="245"/>
      <c r="E1101" s="246"/>
      <c r="F1101" s="247"/>
    </row>
    <row r="1102" spans="3:6" customFormat="1" ht="15" x14ac:dyDescent="0.25">
      <c r="C1102" s="245"/>
      <c r="D1102" s="245"/>
      <c r="E1102" s="246"/>
      <c r="F1102" s="247"/>
    </row>
    <row r="1103" spans="3:6" customFormat="1" ht="15" x14ac:dyDescent="0.25">
      <c r="C1103" s="245"/>
      <c r="D1103" s="245"/>
      <c r="E1103" s="246"/>
      <c r="F1103" s="247"/>
    </row>
    <row r="1104" spans="3:6" customFormat="1" ht="15" x14ac:dyDescent="0.25">
      <c r="C1104" s="245"/>
      <c r="D1104" s="245"/>
      <c r="E1104" s="246"/>
      <c r="F1104" s="247"/>
    </row>
    <row r="1105" spans="3:6" customFormat="1" ht="15" x14ac:dyDescent="0.25">
      <c r="C1105" s="245"/>
      <c r="D1105" s="245"/>
      <c r="E1105" s="246"/>
      <c r="F1105" s="247"/>
    </row>
    <row r="1106" spans="3:6" customFormat="1" ht="15" x14ac:dyDescent="0.25">
      <c r="C1106" s="245"/>
      <c r="D1106" s="245"/>
      <c r="E1106" s="246"/>
      <c r="F1106" s="247"/>
    </row>
    <row r="1107" spans="3:6" customFormat="1" ht="15" x14ac:dyDescent="0.25">
      <c r="C1107" s="245"/>
      <c r="D1107" s="245"/>
      <c r="E1107" s="246"/>
      <c r="F1107" s="247"/>
    </row>
    <row r="1108" spans="3:6" customFormat="1" ht="15" x14ac:dyDescent="0.25">
      <c r="C1108" s="245"/>
      <c r="D1108" s="245"/>
      <c r="E1108" s="246"/>
      <c r="F1108" s="247"/>
    </row>
    <row r="1109" spans="3:6" customFormat="1" ht="15" x14ac:dyDescent="0.25">
      <c r="C1109" s="245"/>
      <c r="D1109" s="245"/>
      <c r="E1109" s="246"/>
      <c r="F1109" s="247"/>
    </row>
    <row r="1110" spans="3:6" customFormat="1" ht="15" x14ac:dyDescent="0.25">
      <c r="C1110" s="245"/>
      <c r="D1110" s="245"/>
      <c r="E1110" s="246"/>
      <c r="F1110" s="247"/>
    </row>
    <row r="1111" spans="3:6" customFormat="1" ht="15" x14ac:dyDescent="0.25">
      <c r="C1111" s="245"/>
      <c r="D1111" s="245"/>
      <c r="E1111" s="246"/>
      <c r="F1111" s="247"/>
    </row>
    <row r="1112" spans="3:6" customFormat="1" ht="15" x14ac:dyDescent="0.25">
      <c r="C1112" s="245"/>
      <c r="D1112" s="245"/>
      <c r="E1112" s="246"/>
      <c r="F1112" s="247"/>
    </row>
    <row r="1113" spans="3:6" customFormat="1" ht="15" x14ac:dyDescent="0.25">
      <c r="C1113" s="245"/>
      <c r="D1113" s="245"/>
      <c r="E1113" s="246"/>
      <c r="F1113" s="247"/>
    </row>
    <row r="1114" spans="3:6" customFormat="1" ht="15" x14ac:dyDescent="0.25">
      <c r="C1114" s="245"/>
      <c r="D1114" s="245"/>
      <c r="E1114" s="246"/>
      <c r="F1114" s="247"/>
    </row>
    <row r="1115" spans="3:6" customFormat="1" ht="15" x14ac:dyDescent="0.25">
      <c r="C1115" s="245"/>
      <c r="D1115" s="245"/>
      <c r="E1115" s="246"/>
      <c r="F1115" s="247"/>
    </row>
    <row r="1116" spans="3:6" customFormat="1" ht="15" x14ac:dyDescent="0.25">
      <c r="C1116" s="245"/>
      <c r="D1116" s="245"/>
      <c r="E1116" s="246"/>
      <c r="F1116" s="247"/>
    </row>
    <row r="1117" spans="3:6" customFormat="1" ht="15" x14ac:dyDescent="0.25">
      <c r="C1117" s="245"/>
      <c r="D1117" s="245"/>
      <c r="E1117" s="246"/>
      <c r="F1117" s="247"/>
    </row>
    <row r="1118" spans="3:6" customFormat="1" ht="15" x14ac:dyDescent="0.25">
      <c r="C1118" s="245"/>
      <c r="D1118" s="245"/>
      <c r="E1118" s="246"/>
      <c r="F1118" s="247"/>
    </row>
    <row r="1119" spans="3:6" customFormat="1" ht="15" x14ac:dyDescent="0.25">
      <c r="C1119" s="245"/>
      <c r="D1119" s="245"/>
      <c r="E1119" s="246"/>
      <c r="F1119" s="247"/>
    </row>
    <row r="1120" spans="3:6" customFormat="1" ht="15" x14ac:dyDescent="0.25">
      <c r="C1120" s="245"/>
      <c r="D1120" s="245"/>
      <c r="E1120" s="246"/>
      <c r="F1120" s="247"/>
    </row>
    <row r="1121" spans="3:6" customFormat="1" ht="15" x14ac:dyDescent="0.25">
      <c r="C1121" s="245"/>
      <c r="D1121" s="245"/>
      <c r="E1121" s="246"/>
      <c r="F1121" s="247"/>
    </row>
    <row r="1122" spans="3:6" customFormat="1" ht="15" x14ac:dyDescent="0.25">
      <c r="C1122" s="245"/>
      <c r="D1122" s="245"/>
      <c r="E1122" s="246"/>
      <c r="F1122" s="247"/>
    </row>
    <row r="1123" spans="3:6" customFormat="1" ht="15" x14ac:dyDescent="0.25">
      <c r="C1123" s="245"/>
      <c r="D1123" s="245"/>
      <c r="E1123" s="246"/>
      <c r="F1123" s="247"/>
    </row>
    <row r="1124" spans="3:6" customFormat="1" ht="15" x14ac:dyDescent="0.25">
      <c r="C1124" s="245"/>
      <c r="D1124" s="245"/>
      <c r="E1124" s="246"/>
      <c r="F1124" s="247"/>
    </row>
    <row r="1125" spans="3:6" customFormat="1" ht="15" x14ac:dyDescent="0.25">
      <c r="C1125" s="245"/>
      <c r="D1125" s="245"/>
      <c r="E1125" s="246"/>
      <c r="F1125" s="247"/>
    </row>
    <row r="1126" spans="3:6" customFormat="1" ht="15" x14ac:dyDescent="0.25">
      <c r="C1126" s="245"/>
      <c r="D1126" s="245"/>
      <c r="E1126" s="246"/>
      <c r="F1126" s="247"/>
    </row>
    <row r="1127" spans="3:6" customFormat="1" ht="15" x14ac:dyDescent="0.25">
      <c r="C1127" s="245"/>
      <c r="D1127" s="245"/>
      <c r="E1127" s="246"/>
      <c r="F1127" s="247"/>
    </row>
    <row r="1128" spans="3:6" customFormat="1" ht="15" x14ac:dyDescent="0.25">
      <c r="C1128" s="245"/>
      <c r="D1128" s="245"/>
      <c r="E1128" s="246"/>
      <c r="F1128" s="247"/>
    </row>
    <row r="1129" spans="3:6" customFormat="1" ht="15" x14ac:dyDescent="0.25">
      <c r="C1129" s="245"/>
      <c r="D1129" s="245"/>
      <c r="E1129" s="246"/>
      <c r="F1129" s="247"/>
    </row>
    <row r="1130" spans="3:6" customFormat="1" ht="15" x14ac:dyDescent="0.25">
      <c r="C1130" s="245"/>
      <c r="D1130" s="245"/>
      <c r="E1130" s="246"/>
      <c r="F1130" s="247"/>
    </row>
    <row r="1131" spans="3:6" customFormat="1" ht="15" x14ac:dyDescent="0.25">
      <c r="C1131" s="245"/>
      <c r="D1131" s="245"/>
      <c r="E1131" s="246"/>
      <c r="F1131" s="247"/>
    </row>
    <row r="1132" spans="3:6" customFormat="1" ht="15" x14ac:dyDescent="0.25">
      <c r="C1132" s="245"/>
      <c r="D1132" s="245"/>
      <c r="E1132" s="246"/>
      <c r="F1132" s="247"/>
    </row>
    <row r="1133" spans="3:6" customFormat="1" ht="15" x14ac:dyDescent="0.25">
      <c r="C1133" s="245"/>
      <c r="D1133" s="245"/>
      <c r="E1133" s="246"/>
      <c r="F1133" s="247"/>
    </row>
    <row r="1134" spans="3:6" customFormat="1" ht="15" x14ac:dyDescent="0.25">
      <c r="C1134" s="245"/>
      <c r="D1134" s="245"/>
      <c r="E1134" s="246"/>
      <c r="F1134" s="247"/>
    </row>
    <row r="1135" spans="3:6" customFormat="1" ht="15" x14ac:dyDescent="0.25">
      <c r="C1135" s="245"/>
      <c r="D1135" s="245"/>
      <c r="E1135" s="246"/>
      <c r="F1135" s="247"/>
    </row>
    <row r="1136" spans="3:6" customFormat="1" ht="15" x14ac:dyDescent="0.25">
      <c r="C1136" s="245"/>
      <c r="D1136" s="245"/>
      <c r="E1136" s="246"/>
      <c r="F1136" s="247"/>
    </row>
    <row r="1137" spans="3:6" customFormat="1" ht="15" x14ac:dyDescent="0.25">
      <c r="C1137" s="245"/>
      <c r="D1137" s="245"/>
      <c r="E1137" s="246"/>
      <c r="F1137" s="247"/>
    </row>
    <row r="1138" spans="3:6" customFormat="1" ht="15" x14ac:dyDescent="0.25">
      <c r="C1138" s="245"/>
      <c r="D1138" s="245"/>
      <c r="E1138" s="246"/>
      <c r="F1138" s="247"/>
    </row>
    <row r="1139" spans="3:6" customFormat="1" ht="15" x14ac:dyDescent="0.25">
      <c r="C1139" s="245"/>
      <c r="D1139" s="245"/>
      <c r="E1139" s="246"/>
      <c r="F1139" s="247"/>
    </row>
    <row r="1140" spans="3:6" customFormat="1" ht="15" x14ac:dyDescent="0.25">
      <c r="C1140" s="245"/>
      <c r="D1140" s="245"/>
      <c r="E1140" s="246"/>
      <c r="F1140" s="247"/>
    </row>
    <row r="1141" spans="3:6" customFormat="1" ht="15" x14ac:dyDescent="0.25">
      <c r="C1141" s="245"/>
      <c r="D1141" s="245"/>
      <c r="E1141" s="246"/>
      <c r="F1141" s="247"/>
    </row>
    <row r="1142" spans="3:6" customFormat="1" ht="15" x14ac:dyDescent="0.25">
      <c r="C1142" s="245"/>
      <c r="D1142" s="245"/>
      <c r="E1142" s="246"/>
      <c r="F1142" s="247"/>
    </row>
    <row r="1143" spans="3:6" customFormat="1" ht="15" x14ac:dyDescent="0.25">
      <c r="C1143" s="245"/>
      <c r="D1143" s="245"/>
      <c r="E1143" s="246"/>
      <c r="F1143" s="247"/>
    </row>
    <row r="1144" spans="3:6" customFormat="1" ht="15" x14ac:dyDescent="0.25">
      <c r="C1144" s="245"/>
      <c r="D1144" s="245"/>
      <c r="E1144" s="246"/>
      <c r="F1144" s="247"/>
    </row>
    <row r="1145" spans="3:6" customFormat="1" ht="15" x14ac:dyDescent="0.25">
      <c r="C1145" s="245"/>
      <c r="D1145" s="245"/>
      <c r="E1145" s="246"/>
      <c r="F1145" s="247"/>
    </row>
    <row r="1146" spans="3:6" customFormat="1" ht="15" x14ac:dyDescent="0.25">
      <c r="C1146" s="245"/>
      <c r="D1146" s="245"/>
      <c r="E1146" s="246"/>
      <c r="F1146" s="247"/>
    </row>
    <row r="1147" spans="3:6" customFormat="1" ht="15" x14ac:dyDescent="0.25">
      <c r="C1147" s="245"/>
      <c r="D1147" s="245"/>
      <c r="E1147" s="246"/>
      <c r="F1147" s="247"/>
    </row>
    <row r="1148" spans="3:6" customFormat="1" ht="15" x14ac:dyDescent="0.25">
      <c r="C1148" s="245"/>
      <c r="D1148" s="245"/>
      <c r="E1148" s="246"/>
      <c r="F1148" s="247"/>
    </row>
    <row r="1149" spans="3:6" customFormat="1" ht="15" x14ac:dyDescent="0.25">
      <c r="C1149" s="245"/>
      <c r="D1149" s="245"/>
      <c r="E1149" s="246"/>
      <c r="F1149" s="247"/>
    </row>
    <row r="1150" spans="3:6" customFormat="1" ht="15" x14ac:dyDescent="0.25">
      <c r="C1150" s="245"/>
      <c r="D1150" s="245"/>
      <c r="E1150" s="246"/>
      <c r="F1150" s="247"/>
    </row>
    <row r="1151" spans="3:6" customFormat="1" ht="15" x14ac:dyDescent="0.25">
      <c r="C1151" s="245"/>
      <c r="D1151" s="245"/>
      <c r="E1151" s="246"/>
      <c r="F1151" s="247"/>
    </row>
    <row r="1152" spans="3:6" customFormat="1" ht="15" x14ac:dyDescent="0.25">
      <c r="C1152" s="245"/>
      <c r="D1152" s="245"/>
      <c r="E1152" s="246"/>
      <c r="F1152" s="247"/>
    </row>
    <row r="1153" spans="3:6" customFormat="1" ht="15" x14ac:dyDescent="0.25">
      <c r="C1153" s="245"/>
      <c r="D1153" s="245"/>
      <c r="E1153" s="246"/>
      <c r="F1153" s="247"/>
    </row>
    <row r="1154" spans="3:6" customFormat="1" ht="15" x14ac:dyDescent="0.25">
      <c r="C1154" s="245"/>
      <c r="D1154" s="245"/>
      <c r="E1154" s="246"/>
      <c r="F1154" s="247"/>
    </row>
    <row r="1155" spans="3:6" customFormat="1" ht="15" x14ac:dyDescent="0.25">
      <c r="C1155" s="245"/>
      <c r="D1155" s="245"/>
      <c r="E1155" s="246"/>
      <c r="F1155" s="247"/>
    </row>
    <row r="1156" spans="3:6" customFormat="1" ht="15" x14ac:dyDescent="0.25">
      <c r="C1156" s="245"/>
      <c r="D1156" s="245"/>
      <c r="E1156" s="246"/>
      <c r="F1156" s="247"/>
    </row>
    <row r="1157" spans="3:6" customFormat="1" ht="15" x14ac:dyDescent="0.25">
      <c r="C1157" s="245"/>
      <c r="D1157" s="245"/>
      <c r="E1157" s="246"/>
      <c r="F1157" s="247"/>
    </row>
    <row r="1158" spans="3:6" customFormat="1" ht="15" x14ac:dyDescent="0.25">
      <c r="C1158" s="245"/>
      <c r="D1158" s="245"/>
      <c r="E1158" s="246"/>
      <c r="F1158" s="247"/>
    </row>
    <row r="1159" spans="3:6" customFormat="1" ht="15" x14ac:dyDescent="0.25">
      <c r="C1159" s="245"/>
      <c r="D1159" s="245"/>
      <c r="E1159" s="246"/>
      <c r="F1159" s="247"/>
    </row>
    <row r="1160" spans="3:6" customFormat="1" ht="15" x14ac:dyDescent="0.25">
      <c r="C1160" s="245"/>
      <c r="D1160" s="245"/>
      <c r="E1160" s="246"/>
      <c r="F1160" s="247"/>
    </row>
    <row r="1161" spans="3:6" customFormat="1" ht="15" x14ac:dyDescent="0.25">
      <c r="C1161" s="245"/>
      <c r="D1161" s="245"/>
      <c r="E1161" s="246"/>
      <c r="F1161" s="247"/>
    </row>
    <row r="1162" spans="3:6" customFormat="1" ht="15" x14ac:dyDescent="0.25">
      <c r="C1162" s="245"/>
      <c r="D1162" s="245"/>
      <c r="E1162" s="246"/>
      <c r="F1162" s="247"/>
    </row>
    <row r="1163" spans="3:6" customFormat="1" ht="15" x14ac:dyDescent="0.25">
      <c r="C1163" s="245"/>
      <c r="D1163" s="245"/>
      <c r="E1163" s="246"/>
      <c r="F1163" s="247"/>
    </row>
    <row r="1164" spans="3:6" customFormat="1" ht="15" x14ac:dyDescent="0.25">
      <c r="C1164" s="245"/>
      <c r="D1164" s="245"/>
      <c r="E1164" s="246"/>
      <c r="F1164" s="247"/>
    </row>
    <row r="1165" spans="3:6" customFormat="1" ht="15" x14ac:dyDescent="0.25">
      <c r="C1165" s="245"/>
      <c r="D1165" s="245"/>
      <c r="E1165" s="246"/>
      <c r="F1165" s="247"/>
    </row>
    <row r="1166" spans="3:6" customFormat="1" ht="15" x14ac:dyDescent="0.25">
      <c r="C1166" s="245"/>
      <c r="D1166" s="245"/>
      <c r="E1166" s="246"/>
      <c r="F1166" s="247"/>
    </row>
    <row r="1167" spans="3:6" customFormat="1" ht="15" x14ac:dyDescent="0.25">
      <c r="C1167" s="245"/>
      <c r="D1167" s="245"/>
      <c r="E1167" s="246"/>
      <c r="F1167" s="247"/>
    </row>
    <row r="1168" spans="3:6" customFormat="1" ht="15" x14ac:dyDescent="0.25">
      <c r="C1168" s="245"/>
      <c r="D1168" s="245"/>
      <c r="E1168" s="246"/>
      <c r="F1168" s="247"/>
    </row>
    <row r="1169" spans="3:6" customFormat="1" ht="15" x14ac:dyDescent="0.25">
      <c r="C1169" s="245"/>
      <c r="D1169" s="245"/>
      <c r="E1169" s="246"/>
      <c r="F1169" s="247"/>
    </row>
    <row r="1170" spans="3:6" customFormat="1" ht="15" x14ac:dyDescent="0.25">
      <c r="C1170" s="245"/>
      <c r="D1170" s="245"/>
      <c r="E1170" s="246"/>
      <c r="F1170" s="247"/>
    </row>
    <row r="1171" spans="3:6" customFormat="1" ht="15" x14ac:dyDescent="0.25">
      <c r="C1171" s="245"/>
      <c r="D1171" s="245"/>
      <c r="E1171" s="246"/>
      <c r="F1171" s="247"/>
    </row>
    <row r="1172" spans="3:6" customFormat="1" ht="15" x14ac:dyDescent="0.25">
      <c r="C1172" s="245"/>
      <c r="D1172" s="245"/>
      <c r="E1172" s="246"/>
      <c r="F1172" s="247"/>
    </row>
    <row r="1173" spans="3:6" customFormat="1" ht="15" x14ac:dyDescent="0.25">
      <c r="C1173" s="245"/>
      <c r="D1173" s="245"/>
      <c r="E1173" s="246"/>
      <c r="F1173" s="247"/>
    </row>
    <row r="1174" spans="3:6" customFormat="1" ht="15" x14ac:dyDescent="0.25">
      <c r="C1174" s="245"/>
      <c r="D1174" s="245"/>
      <c r="E1174" s="246"/>
      <c r="F1174" s="247"/>
    </row>
    <row r="1175" spans="3:6" customFormat="1" ht="15" x14ac:dyDescent="0.25">
      <c r="C1175" s="245"/>
      <c r="D1175" s="245"/>
      <c r="E1175" s="246"/>
      <c r="F1175" s="247"/>
    </row>
    <row r="1176" spans="3:6" customFormat="1" ht="15" x14ac:dyDescent="0.25">
      <c r="C1176" s="245"/>
      <c r="D1176" s="245"/>
      <c r="E1176" s="246"/>
      <c r="F1176" s="247"/>
    </row>
    <row r="1177" spans="3:6" customFormat="1" ht="15" x14ac:dyDescent="0.25">
      <c r="C1177" s="245"/>
      <c r="D1177" s="245"/>
      <c r="E1177" s="246"/>
      <c r="F1177" s="247"/>
    </row>
    <row r="1178" spans="3:6" customFormat="1" ht="15" x14ac:dyDescent="0.25">
      <c r="C1178" s="245"/>
      <c r="D1178" s="245"/>
      <c r="E1178" s="246"/>
      <c r="F1178" s="247"/>
    </row>
    <row r="1179" spans="3:6" customFormat="1" ht="15" x14ac:dyDescent="0.25">
      <c r="C1179" s="245"/>
      <c r="D1179" s="245"/>
      <c r="E1179" s="246"/>
      <c r="F1179" s="247"/>
    </row>
    <row r="1180" spans="3:6" customFormat="1" ht="15" x14ac:dyDescent="0.25">
      <c r="C1180" s="245"/>
      <c r="D1180" s="245"/>
      <c r="E1180" s="246"/>
      <c r="F1180" s="247"/>
    </row>
    <row r="1181" spans="3:6" customFormat="1" ht="15" x14ac:dyDescent="0.25">
      <c r="C1181" s="245"/>
      <c r="D1181" s="245"/>
      <c r="E1181" s="246"/>
      <c r="F1181" s="247"/>
    </row>
    <row r="1182" spans="3:6" customFormat="1" ht="15" x14ac:dyDescent="0.25">
      <c r="C1182" s="245"/>
      <c r="D1182" s="245"/>
      <c r="E1182" s="246"/>
      <c r="F1182" s="247"/>
    </row>
    <row r="1183" spans="3:6" customFormat="1" ht="15" x14ac:dyDescent="0.25">
      <c r="C1183" s="245"/>
      <c r="D1183" s="245"/>
      <c r="E1183" s="246"/>
      <c r="F1183" s="247"/>
    </row>
    <row r="1184" spans="3:6" customFormat="1" ht="15" x14ac:dyDescent="0.25">
      <c r="C1184" s="245"/>
      <c r="D1184" s="245"/>
      <c r="E1184" s="246"/>
      <c r="F1184" s="247"/>
    </row>
    <row r="1185" spans="3:6" customFormat="1" ht="15" x14ac:dyDescent="0.25">
      <c r="C1185" s="245"/>
      <c r="D1185" s="245"/>
      <c r="E1185" s="246"/>
      <c r="F1185" s="247"/>
    </row>
    <row r="1186" spans="3:6" customFormat="1" ht="15" x14ac:dyDescent="0.25">
      <c r="C1186" s="245"/>
      <c r="D1186" s="245"/>
      <c r="E1186" s="246"/>
      <c r="F1186" s="247"/>
    </row>
    <row r="1187" spans="3:6" customFormat="1" ht="15" x14ac:dyDescent="0.25">
      <c r="C1187" s="245"/>
      <c r="D1187" s="245"/>
      <c r="E1187" s="246"/>
      <c r="F1187" s="247"/>
    </row>
    <row r="1188" spans="3:6" customFormat="1" ht="15" x14ac:dyDescent="0.25">
      <c r="C1188" s="245"/>
      <c r="D1188" s="245"/>
      <c r="E1188" s="246"/>
      <c r="F1188" s="247"/>
    </row>
    <row r="1189" spans="3:6" customFormat="1" ht="15" x14ac:dyDescent="0.25">
      <c r="C1189" s="245"/>
      <c r="D1189" s="245"/>
      <c r="E1189" s="246"/>
      <c r="F1189" s="247"/>
    </row>
    <row r="1190" spans="3:6" customFormat="1" ht="15" x14ac:dyDescent="0.25">
      <c r="C1190" s="245"/>
      <c r="D1190" s="245"/>
      <c r="E1190" s="246"/>
      <c r="F1190" s="247"/>
    </row>
    <row r="1191" spans="3:6" customFormat="1" ht="15" x14ac:dyDescent="0.25">
      <c r="C1191" s="245"/>
      <c r="D1191" s="245"/>
      <c r="E1191" s="246"/>
      <c r="F1191" s="247"/>
    </row>
    <row r="1192" spans="3:6" customFormat="1" ht="15" x14ac:dyDescent="0.25">
      <c r="C1192" s="245"/>
      <c r="D1192" s="245"/>
      <c r="E1192" s="246"/>
      <c r="F1192" s="247"/>
    </row>
    <row r="1193" spans="3:6" customFormat="1" ht="15" x14ac:dyDescent="0.25">
      <c r="C1193" s="245"/>
      <c r="D1193" s="245"/>
      <c r="E1193" s="246"/>
      <c r="F1193" s="247"/>
    </row>
    <row r="1194" spans="3:6" customFormat="1" ht="15" x14ac:dyDescent="0.25">
      <c r="C1194" s="245"/>
      <c r="D1194" s="245"/>
      <c r="E1194" s="246"/>
      <c r="F1194" s="247"/>
    </row>
    <row r="1195" spans="3:6" customFormat="1" ht="15" x14ac:dyDescent="0.25">
      <c r="C1195" s="245"/>
      <c r="D1195" s="245"/>
      <c r="E1195" s="246"/>
      <c r="F1195" s="247"/>
    </row>
    <row r="1196" spans="3:6" customFormat="1" ht="15" x14ac:dyDescent="0.25">
      <c r="C1196" s="245"/>
      <c r="D1196" s="245"/>
      <c r="E1196" s="246"/>
      <c r="F1196" s="247"/>
    </row>
    <row r="1197" spans="3:6" customFormat="1" ht="15" x14ac:dyDescent="0.25">
      <c r="C1197" s="245"/>
      <c r="D1197" s="245"/>
      <c r="E1197" s="246"/>
      <c r="F1197" s="247"/>
    </row>
    <row r="1198" spans="3:6" customFormat="1" ht="15" x14ac:dyDescent="0.25">
      <c r="C1198" s="245"/>
      <c r="D1198" s="245"/>
      <c r="E1198" s="246"/>
      <c r="F1198" s="247"/>
    </row>
    <row r="1199" spans="3:6" customFormat="1" ht="15" x14ac:dyDescent="0.25">
      <c r="C1199" s="245"/>
      <c r="D1199" s="245"/>
      <c r="E1199" s="246"/>
      <c r="F1199" s="247"/>
    </row>
    <row r="1200" spans="3:6" customFormat="1" ht="15" x14ac:dyDescent="0.25">
      <c r="C1200" s="245"/>
      <c r="D1200" s="245"/>
      <c r="E1200" s="246"/>
      <c r="F1200" s="247"/>
    </row>
    <row r="1201" spans="3:6" customFormat="1" ht="15" x14ac:dyDescent="0.25">
      <c r="C1201" s="245"/>
      <c r="D1201" s="245"/>
      <c r="E1201" s="246"/>
      <c r="F1201" s="247"/>
    </row>
    <row r="1202" spans="3:6" customFormat="1" ht="15" x14ac:dyDescent="0.25">
      <c r="C1202" s="245"/>
      <c r="D1202" s="245"/>
      <c r="E1202" s="246"/>
      <c r="F1202" s="247"/>
    </row>
    <row r="1203" spans="3:6" customFormat="1" ht="15" x14ac:dyDescent="0.25">
      <c r="C1203" s="245"/>
      <c r="D1203" s="245"/>
      <c r="E1203" s="246"/>
      <c r="F1203" s="247"/>
    </row>
    <row r="1204" spans="3:6" customFormat="1" ht="15" x14ac:dyDescent="0.25">
      <c r="C1204" s="245"/>
      <c r="D1204" s="245"/>
      <c r="E1204" s="246"/>
      <c r="F1204" s="247"/>
    </row>
    <row r="1205" spans="3:6" customFormat="1" ht="15" x14ac:dyDescent="0.25">
      <c r="C1205" s="245"/>
      <c r="D1205" s="245"/>
      <c r="E1205" s="246"/>
      <c r="F1205" s="247"/>
    </row>
    <row r="1206" spans="3:6" customFormat="1" ht="15" x14ac:dyDescent="0.25">
      <c r="C1206" s="245"/>
      <c r="D1206" s="245"/>
      <c r="E1206" s="246"/>
      <c r="F1206" s="247"/>
    </row>
    <row r="1207" spans="3:6" customFormat="1" ht="15" x14ac:dyDescent="0.25">
      <c r="C1207" s="245"/>
      <c r="D1207" s="245"/>
      <c r="E1207" s="246"/>
      <c r="F1207" s="247"/>
    </row>
    <row r="1208" spans="3:6" customFormat="1" ht="15" x14ac:dyDescent="0.25">
      <c r="C1208" s="245"/>
      <c r="D1208" s="245"/>
      <c r="E1208" s="246"/>
      <c r="F1208" s="247"/>
    </row>
    <row r="1209" spans="3:6" customFormat="1" ht="15" x14ac:dyDescent="0.25">
      <c r="C1209" s="245"/>
      <c r="D1209" s="245"/>
      <c r="E1209" s="246"/>
      <c r="F1209" s="247"/>
    </row>
    <row r="1210" spans="3:6" customFormat="1" ht="15" x14ac:dyDescent="0.25">
      <c r="C1210" s="245"/>
      <c r="D1210" s="245"/>
      <c r="E1210" s="246"/>
      <c r="F1210" s="247"/>
    </row>
    <row r="1211" spans="3:6" customFormat="1" ht="15" x14ac:dyDescent="0.25">
      <c r="C1211" s="245"/>
      <c r="D1211" s="245"/>
      <c r="E1211" s="246"/>
      <c r="F1211" s="247"/>
    </row>
    <row r="1212" spans="3:6" customFormat="1" ht="15" x14ac:dyDescent="0.25">
      <c r="C1212" s="245"/>
      <c r="D1212" s="245"/>
      <c r="E1212" s="246"/>
      <c r="F1212" s="247"/>
    </row>
    <row r="1213" spans="3:6" customFormat="1" ht="15" x14ac:dyDescent="0.25">
      <c r="C1213" s="245"/>
      <c r="D1213" s="245"/>
      <c r="E1213" s="246"/>
      <c r="F1213" s="247"/>
    </row>
    <row r="1214" spans="3:6" customFormat="1" ht="15" x14ac:dyDescent="0.25">
      <c r="C1214" s="245"/>
      <c r="D1214" s="245"/>
      <c r="E1214" s="246"/>
      <c r="F1214" s="247"/>
    </row>
    <row r="1215" spans="3:6" customFormat="1" ht="15" x14ac:dyDescent="0.25">
      <c r="C1215" s="245"/>
      <c r="D1215" s="245"/>
      <c r="E1215" s="246"/>
      <c r="F1215" s="247"/>
    </row>
    <row r="1216" spans="3:6" customFormat="1" ht="15" x14ac:dyDescent="0.25">
      <c r="C1216" s="245"/>
      <c r="D1216" s="245"/>
      <c r="E1216" s="246"/>
      <c r="F1216" s="247"/>
    </row>
    <row r="1217" spans="3:6" customFormat="1" ht="15" x14ac:dyDescent="0.25">
      <c r="C1217" s="245"/>
      <c r="D1217" s="245"/>
      <c r="E1217" s="246"/>
      <c r="F1217" s="247"/>
    </row>
    <row r="1218" spans="3:6" customFormat="1" ht="15" x14ac:dyDescent="0.25">
      <c r="C1218" s="245"/>
      <c r="D1218" s="245"/>
      <c r="E1218" s="246"/>
      <c r="F1218" s="247"/>
    </row>
    <row r="1219" spans="3:6" customFormat="1" ht="15" x14ac:dyDescent="0.25">
      <c r="C1219" s="245"/>
      <c r="D1219" s="245"/>
      <c r="E1219" s="246"/>
      <c r="F1219" s="247"/>
    </row>
    <row r="1220" spans="3:6" customFormat="1" ht="15" x14ac:dyDescent="0.25">
      <c r="C1220" s="245"/>
      <c r="D1220" s="245"/>
      <c r="E1220" s="246"/>
      <c r="F1220" s="247"/>
    </row>
    <row r="1221" spans="3:6" customFormat="1" ht="15" x14ac:dyDescent="0.25">
      <c r="C1221" s="245"/>
      <c r="D1221" s="245"/>
      <c r="E1221" s="246"/>
      <c r="F1221" s="247"/>
    </row>
    <row r="1222" spans="3:6" customFormat="1" ht="15" x14ac:dyDescent="0.25">
      <c r="C1222" s="245"/>
      <c r="D1222" s="245"/>
      <c r="E1222" s="246"/>
      <c r="F1222" s="247"/>
    </row>
    <row r="1223" spans="3:6" customFormat="1" ht="15" x14ac:dyDescent="0.25">
      <c r="C1223" s="245"/>
      <c r="D1223" s="245"/>
      <c r="E1223" s="246"/>
      <c r="F1223" s="247"/>
    </row>
    <row r="1224" spans="3:6" customFormat="1" ht="15" x14ac:dyDescent="0.25">
      <c r="C1224" s="245"/>
      <c r="D1224" s="245"/>
      <c r="E1224" s="246"/>
      <c r="F1224" s="247"/>
    </row>
    <row r="1225" spans="3:6" customFormat="1" ht="15" x14ac:dyDescent="0.25">
      <c r="C1225" s="245"/>
      <c r="D1225" s="245"/>
      <c r="E1225" s="246"/>
      <c r="F1225" s="247"/>
    </row>
    <row r="1226" spans="3:6" customFormat="1" ht="15" x14ac:dyDescent="0.25">
      <c r="C1226" s="245"/>
      <c r="D1226" s="245"/>
      <c r="E1226" s="246"/>
      <c r="F1226" s="247"/>
    </row>
    <row r="1227" spans="3:6" customFormat="1" ht="15" x14ac:dyDescent="0.25">
      <c r="C1227" s="245"/>
      <c r="D1227" s="245"/>
      <c r="E1227" s="246"/>
      <c r="F1227" s="247"/>
    </row>
    <row r="1228" spans="3:6" customFormat="1" ht="15" x14ac:dyDescent="0.25">
      <c r="C1228" s="245"/>
      <c r="D1228" s="245"/>
      <c r="E1228" s="246"/>
      <c r="F1228" s="247"/>
    </row>
    <row r="1229" spans="3:6" customFormat="1" ht="15" x14ac:dyDescent="0.25">
      <c r="C1229" s="245"/>
      <c r="D1229" s="245"/>
      <c r="E1229" s="246"/>
      <c r="F1229" s="247"/>
    </row>
    <row r="1230" spans="3:6" customFormat="1" ht="15" x14ac:dyDescent="0.25">
      <c r="C1230" s="245"/>
      <c r="D1230" s="245"/>
      <c r="E1230" s="246"/>
      <c r="F1230" s="247"/>
    </row>
    <row r="1231" spans="3:6" customFormat="1" ht="15" x14ac:dyDescent="0.25">
      <c r="C1231" s="245"/>
      <c r="D1231" s="245"/>
      <c r="E1231" s="246"/>
      <c r="F1231" s="247"/>
    </row>
    <row r="1232" spans="3:6" customFormat="1" ht="15" x14ac:dyDescent="0.25">
      <c r="C1232" s="245"/>
      <c r="D1232" s="245"/>
      <c r="E1232" s="246"/>
      <c r="F1232" s="247"/>
    </row>
    <row r="1233" spans="3:6" customFormat="1" ht="15" x14ac:dyDescent="0.25">
      <c r="C1233" s="245"/>
      <c r="D1233" s="245"/>
      <c r="E1233" s="246"/>
      <c r="F1233" s="247"/>
    </row>
    <row r="1234" spans="3:6" customFormat="1" ht="15" x14ac:dyDescent="0.25">
      <c r="C1234" s="245"/>
      <c r="D1234" s="245"/>
      <c r="E1234" s="246"/>
      <c r="F1234" s="247"/>
    </row>
    <row r="1235" spans="3:6" customFormat="1" ht="15" x14ac:dyDescent="0.25">
      <c r="C1235" s="245"/>
      <c r="D1235" s="245"/>
      <c r="E1235" s="246"/>
      <c r="F1235" s="247"/>
    </row>
    <row r="1236" spans="3:6" customFormat="1" ht="15" x14ac:dyDescent="0.25">
      <c r="C1236" s="245"/>
      <c r="D1236" s="245"/>
      <c r="E1236" s="246"/>
      <c r="F1236" s="247"/>
    </row>
    <row r="1237" spans="3:6" customFormat="1" ht="15" x14ac:dyDescent="0.25">
      <c r="C1237" s="245"/>
      <c r="D1237" s="245"/>
      <c r="E1237" s="246"/>
      <c r="F1237" s="247"/>
    </row>
    <row r="1238" spans="3:6" customFormat="1" ht="15" x14ac:dyDescent="0.25">
      <c r="C1238" s="245"/>
      <c r="D1238" s="245"/>
      <c r="E1238" s="246"/>
      <c r="F1238" s="247"/>
    </row>
    <row r="1239" spans="3:6" customFormat="1" ht="15" x14ac:dyDescent="0.25">
      <c r="C1239" s="245"/>
      <c r="D1239" s="245"/>
      <c r="E1239" s="246"/>
      <c r="F1239" s="247"/>
    </row>
    <row r="1240" spans="3:6" customFormat="1" ht="15" x14ac:dyDescent="0.25">
      <c r="C1240" s="245"/>
      <c r="D1240" s="245"/>
      <c r="E1240" s="246"/>
      <c r="F1240" s="247"/>
    </row>
    <row r="1241" spans="3:6" customFormat="1" ht="15" x14ac:dyDescent="0.25">
      <c r="C1241" s="245"/>
      <c r="D1241" s="245"/>
      <c r="E1241" s="246"/>
      <c r="F1241" s="247"/>
    </row>
    <row r="1242" spans="3:6" customFormat="1" ht="15" x14ac:dyDescent="0.25">
      <c r="C1242" s="245"/>
      <c r="D1242" s="245"/>
      <c r="E1242" s="246"/>
      <c r="F1242" s="247"/>
    </row>
    <row r="1243" spans="3:6" customFormat="1" ht="15" x14ac:dyDescent="0.25">
      <c r="C1243" s="245"/>
      <c r="D1243" s="245"/>
      <c r="E1243" s="246"/>
      <c r="F1243" s="247"/>
    </row>
    <row r="1244" spans="3:6" customFormat="1" ht="15" x14ac:dyDescent="0.25">
      <c r="C1244" s="245"/>
      <c r="D1244" s="245"/>
      <c r="E1244" s="246"/>
      <c r="F1244" s="247"/>
    </row>
    <row r="1245" spans="3:6" customFormat="1" ht="15" x14ac:dyDescent="0.25">
      <c r="C1245" s="245"/>
      <c r="D1245" s="245"/>
      <c r="E1245" s="246"/>
      <c r="F1245" s="247"/>
    </row>
    <row r="1246" spans="3:6" customFormat="1" ht="15" x14ac:dyDescent="0.25">
      <c r="C1246" s="245"/>
      <c r="D1246" s="245"/>
      <c r="E1246" s="246"/>
      <c r="F1246" s="247"/>
    </row>
    <row r="1247" spans="3:6" customFormat="1" ht="15" x14ac:dyDescent="0.25">
      <c r="C1247" s="245"/>
      <c r="D1247" s="245"/>
      <c r="E1247" s="246"/>
      <c r="F1247" s="247"/>
    </row>
    <row r="1248" spans="3:6" customFormat="1" ht="15" x14ac:dyDescent="0.25">
      <c r="C1248" s="245"/>
      <c r="D1248" s="245"/>
      <c r="E1248" s="246"/>
      <c r="F1248" s="247"/>
    </row>
    <row r="1249" spans="3:6" customFormat="1" ht="15" x14ac:dyDescent="0.25">
      <c r="C1249" s="245"/>
      <c r="D1249" s="245"/>
      <c r="E1249" s="246"/>
      <c r="F1249" s="247"/>
    </row>
    <row r="1250" spans="3:6" customFormat="1" ht="15" x14ac:dyDescent="0.25">
      <c r="C1250" s="245"/>
      <c r="D1250" s="245"/>
      <c r="E1250" s="246"/>
      <c r="F1250" s="247"/>
    </row>
    <row r="1251" spans="3:6" customFormat="1" ht="15" x14ac:dyDescent="0.25">
      <c r="C1251" s="245"/>
      <c r="D1251" s="245"/>
      <c r="E1251" s="246"/>
      <c r="F1251" s="247"/>
    </row>
    <row r="1252" spans="3:6" customFormat="1" ht="15" x14ac:dyDescent="0.25">
      <c r="C1252" s="245"/>
      <c r="D1252" s="245"/>
      <c r="E1252" s="246"/>
      <c r="F1252" s="247"/>
    </row>
    <row r="1253" spans="3:6" customFormat="1" ht="15" x14ac:dyDescent="0.25">
      <c r="C1253" s="245"/>
      <c r="D1253" s="245"/>
      <c r="E1253" s="246"/>
      <c r="F1253" s="247"/>
    </row>
    <row r="1254" spans="3:6" customFormat="1" ht="15" x14ac:dyDescent="0.25">
      <c r="C1254" s="245"/>
      <c r="D1254" s="245"/>
      <c r="E1254" s="246"/>
      <c r="F1254" s="247"/>
    </row>
    <row r="1255" spans="3:6" customFormat="1" ht="15" x14ac:dyDescent="0.25">
      <c r="C1255" s="245"/>
      <c r="D1255" s="245"/>
      <c r="E1255" s="246"/>
      <c r="F1255" s="247"/>
    </row>
    <row r="1256" spans="3:6" customFormat="1" ht="15" x14ac:dyDescent="0.25">
      <c r="C1256" s="245"/>
      <c r="D1256" s="245"/>
      <c r="E1256" s="246"/>
      <c r="F1256" s="247"/>
    </row>
    <row r="1257" spans="3:6" customFormat="1" ht="15" x14ac:dyDescent="0.25">
      <c r="C1257" s="245"/>
      <c r="D1257" s="245"/>
      <c r="E1257" s="246"/>
      <c r="F1257" s="247"/>
    </row>
    <row r="1258" spans="3:6" customFormat="1" ht="15" x14ac:dyDescent="0.25">
      <c r="C1258" s="245"/>
      <c r="D1258" s="245"/>
      <c r="E1258" s="246"/>
      <c r="F1258" s="247"/>
    </row>
    <row r="1259" spans="3:6" customFormat="1" ht="15" x14ac:dyDescent="0.25">
      <c r="C1259" s="245"/>
      <c r="D1259" s="245"/>
      <c r="E1259" s="246"/>
      <c r="F1259" s="247"/>
    </row>
    <row r="1260" spans="3:6" customFormat="1" ht="15" x14ac:dyDescent="0.25">
      <c r="C1260" s="245"/>
      <c r="D1260" s="245"/>
      <c r="E1260" s="246"/>
      <c r="F1260" s="247"/>
    </row>
    <row r="1261" spans="3:6" customFormat="1" ht="15" x14ac:dyDescent="0.25">
      <c r="C1261" s="245"/>
      <c r="D1261" s="245"/>
      <c r="E1261" s="246"/>
      <c r="F1261" s="247"/>
    </row>
    <row r="1262" spans="3:6" customFormat="1" ht="15" x14ac:dyDescent="0.25">
      <c r="C1262" s="245"/>
      <c r="D1262" s="245"/>
      <c r="E1262" s="246"/>
      <c r="F1262" s="247"/>
    </row>
    <row r="1263" spans="3:6" customFormat="1" ht="15" x14ac:dyDescent="0.25">
      <c r="C1263" s="245"/>
      <c r="D1263" s="245"/>
      <c r="E1263" s="246"/>
      <c r="F1263" s="247"/>
    </row>
    <row r="1264" spans="3:6" customFormat="1" ht="15" x14ac:dyDescent="0.25">
      <c r="C1264" s="245"/>
      <c r="D1264" s="245"/>
      <c r="E1264" s="246"/>
      <c r="F1264" s="247"/>
    </row>
    <row r="1265" spans="3:6" customFormat="1" ht="15" x14ac:dyDescent="0.25">
      <c r="C1265" s="245"/>
      <c r="D1265" s="245"/>
      <c r="E1265" s="246"/>
      <c r="F1265" s="247"/>
    </row>
    <row r="1266" spans="3:6" customFormat="1" ht="15" x14ac:dyDescent="0.25">
      <c r="C1266" s="245"/>
      <c r="D1266" s="245"/>
      <c r="E1266" s="246"/>
      <c r="F1266" s="247"/>
    </row>
    <row r="1267" spans="3:6" customFormat="1" ht="15" x14ac:dyDescent="0.25">
      <c r="C1267" s="245"/>
      <c r="D1267" s="245"/>
      <c r="E1267" s="246"/>
      <c r="F1267" s="247"/>
    </row>
    <row r="1268" spans="3:6" customFormat="1" ht="15" x14ac:dyDescent="0.25">
      <c r="C1268" s="245"/>
      <c r="D1268" s="245"/>
      <c r="E1268" s="246"/>
      <c r="F1268" s="247"/>
    </row>
    <row r="1269" spans="3:6" customFormat="1" ht="15" x14ac:dyDescent="0.25">
      <c r="C1269" s="245"/>
      <c r="D1269" s="245"/>
      <c r="E1269" s="246"/>
      <c r="F1269" s="247"/>
    </row>
    <row r="1270" spans="3:6" customFormat="1" ht="15" x14ac:dyDescent="0.25">
      <c r="C1270" s="245"/>
      <c r="D1270" s="245"/>
      <c r="E1270" s="246"/>
      <c r="F1270" s="247"/>
    </row>
    <row r="1271" spans="3:6" customFormat="1" ht="15" x14ac:dyDescent="0.25">
      <c r="C1271" s="245"/>
      <c r="D1271" s="245"/>
      <c r="E1271" s="246"/>
      <c r="F1271" s="247"/>
    </row>
    <row r="1272" spans="3:6" customFormat="1" ht="15" x14ac:dyDescent="0.25">
      <c r="C1272" s="245"/>
      <c r="D1272" s="245"/>
      <c r="E1272" s="246"/>
      <c r="F1272" s="247"/>
    </row>
    <row r="1273" spans="3:6" customFormat="1" ht="15" x14ac:dyDescent="0.25">
      <c r="C1273" s="245"/>
      <c r="D1273" s="245"/>
      <c r="E1273" s="246"/>
      <c r="F1273" s="247"/>
    </row>
    <row r="1274" spans="3:6" customFormat="1" ht="15" x14ac:dyDescent="0.25">
      <c r="C1274" s="245"/>
      <c r="D1274" s="245"/>
      <c r="E1274" s="246"/>
      <c r="F1274" s="247"/>
    </row>
    <row r="1275" spans="3:6" customFormat="1" ht="15" x14ac:dyDescent="0.25">
      <c r="C1275" s="245"/>
      <c r="D1275" s="245"/>
      <c r="E1275" s="246"/>
      <c r="F1275" s="247"/>
    </row>
    <row r="1276" spans="3:6" customFormat="1" ht="15" x14ac:dyDescent="0.25">
      <c r="C1276" s="245"/>
      <c r="D1276" s="245"/>
      <c r="E1276" s="246"/>
      <c r="F1276" s="247"/>
    </row>
    <row r="1277" spans="3:6" customFormat="1" ht="15" x14ac:dyDescent="0.25">
      <c r="C1277" s="245"/>
      <c r="D1277" s="245"/>
      <c r="E1277" s="246"/>
      <c r="F1277" s="247"/>
    </row>
    <row r="1278" spans="3:6" customFormat="1" ht="15" x14ac:dyDescent="0.25">
      <c r="C1278" s="245"/>
      <c r="D1278" s="245"/>
      <c r="E1278" s="246"/>
      <c r="F1278" s="247"/>
    </row>
    <row r="1279" spans="3:6" customFormat="1" ht="15" x14ac:dyDescent="0.25">
      <c r="C1279" s="245"/>
      <c r="D1279" s="245"/>
      <c r="E1279" s="246"/>
      <c r="F1279" s="247"/>
    </row>
    <row r="1280" spans="3:6" customFormat="1" ht="15" x14ac:dyDescent="0.25">
      <c r="C1280" s="245"/>
      <c r="D1280" s="245"/>
      <c r="E1280" s="246"/>
      <c r="F1280" s="247"/>
    </row>
    <row r="1281" spans="3:6" customFormat="1" ht="15" x14ac:dyDescent="0.25">
      <c r="C1281" s="245"/>
      <c r="D1281" s="245"/>
      <c r="E1281" s="246"/>
      <c r="F1281" s="247"/>
    </row>
    <row r="1282" spans="3:6" customFormat="1" ht="15" x14ac:dyDescent="0.25">
      <c r="C1282" s="245"/>
      <c r="D1282" s="245"/>
      <c r="E1282" s="246"/>
      <c r="F1282" s="247"/>
    </row>
    <row r="1283" spans="3:6" customFormat="1" ht="15" x14ac:dyDescent="0.25">
      <c r="C1283" s="245"/>
      <c r="D1283" s="245"/>
      <c r="E1283" s="246"/>
      <c r="F1283" s="247"/>
    </row>
    <row r="1284" spans="3:6" customFormat="1" ht="15" x14ac:dyDescent="0.25">
      <c r="C1284" s="245"/>
      <c r="D1284" s="245"/>
      <c r="E1284" s="246"/>
      <c r="F1284" s="247"/>
    </row>
    <row r="1285" spans="3:6" customFormat="1" ht="15" x14ac:dyDescent="0.25">
      <c r="C1285" s="245"/>
      <c r="D1285" s="245"/>
      <c r="E1285" s="246"/>
      <c r="F1285" s="247"/>
    </row>
    <row r="1286" spans="3:6" customFormat="1" ht="15" x14ac:dyDescent="0.25">
      <c r="C1286" s="245"/>
      <c r="D1286" s="245"/>
      <c r="E1286" s="246"/>
      <c r="F1286" s="247"/>
    </row>
    <row r="1287" spans="3:6" customFormat="1" ht="15" x14ac:dyDescent="0.25">
      <c r="C1287" s="245"/>
      <c r="D1287" s="245"/>
      <c r="E1287" s="246"/>
      <c r="F1287" s="247"/>
    </row>
    <row r="1288" spans="3:6" customFormat="1" ht="15" x14ac:dyDescent="0.25">
      <c r="C1288" s="245"/>
      <c r="D1288" s="245"/>
      <c r="E1288" s="246"/>
      <c r="F1288" s="247"/>
    </row>
    <row r="1289" spans="3:6" customFormat="1" ht="15" x14ac:dyDescent="0.25">
      <c r="C1289" s="245"/>
      <c r="D1289" s="245"/>
      <c r="E1289" s="246"/>
      <c r="F1289" s="247"/>
    </row>
    <row r="1290" spans="3:6" customFormat="1" ht="15" x14ac:dyDescent="0.25">
      <c r="C1290" s="245"/>
      <c r="D1290" s="245"/>
      <c r="E1290" s="246"/>
      <c r="F1290" s="247"/>
    </row>
    <row r="1291" spans="3:6" customFormat="1" ht="15" x14ac:dyDescent="0.25">
      <c r="C1291" s="245"/>
      <c r="D1291" s="245"/>
      <c r="E1291" s="246"/>
      <c r="F1291" s="247"/>
    </row>
    <row r="1292" spans="3:6" customFormat="1" ht="15" x14ac:dyDescent="0.25">
      <c r="C1292" s="245"/>
      <c r="D1292" s="245"/>
      <c r="E1292" s="246"/>
      <c r="F1292" s="247"/>
    </row>
    <row r="1293" spans="3:6" customFormat="1" ht="15" x14ac:dyDescent="0.25">
      <c r="C1293" s="245"/>
      <c r="D1293" s="245"/>
      <c r="E1293" s="246"/>
      <c r="F1293" s="247"/>
    </row>
    <row r="1294" spans="3:6" customFormat="1" ht="15" x14ac:dyDescent="0.25">
      <c r="C1294" s="245"/>
      <c r="D1294" s="245"/>
      <c r="E1294" s="246"/>
      <c r="F1294" s="247"/>
    </row>
    <row r="1295" spans="3:6" customFormat="1" ht="15" x14ac:dyDescent="0.25">
      <c r="C1295" s="245"/>
      <c r="D1295" s="245"/>
      <c r="E1295" s="246"/>
      <c r="F1295" s="247"/>
    </row>
    <row r="1296" spans="3:6" customFormat="1" ht="15" x14ac:dyDescent="0.25">
      <c r="C1296" s="245"/>
      <c r="D1296" s="245"/>
      <c r="E1296" s="246"/>
      <c r="F1296" s="247"/>
    </row>
    <row r="1297" spans="3:6" customFormat="1" ht="15" x14ac:dyDescent="0.25">
      <c r="C1297" s="245"/>
      <c r="D1297" s="245"/>
      <c r="E1297" s="246"/>
      <c r="F1297" s="247"/>
    </row>
    <row r="1298" spans="3:6" customFormat="1" ht="15" x14ac:dyDescent="0.25">
      <c r="C1298" s="245"/>
      <c r="D1298" s="245"/>
      <c r="E1298" s="246"/>
      <c r="F1298" s="247"/>
    </row>
    <row r="1299" spans="3:6" customFormat="1" ht="15" x14ac:dyDescent="0.25">
      <c r="C1299" s="245"/>
      <c r="D1299" s="245"/>
      <c r="E1299" s="246"/>
      <c r="F1299" s="247"/>
    </row>
    <row r="1300" spans="3:6" customFormat="1" ht="15" x14ac:dyDescent="0.25">
      <c r="C1300" s="245"/>
      <c r="D1300" s="245"/>
      <c r="E1300" s="246"/>
      <c r="F1300" s="247"/>
    </row>
    <row r="1301" spans="3:6" customFormat="1" ht="15" x14ac:dyDescent="0.25">
      <c r="C1301" s="245"/>
      <c r="D1301" s="245"/>
      <c r="E1301" s="246"/>
      <c r="F1301" s="247"/>
    </row>
    <row r="1302" spans="3:6" customFormat="1" ht="15" x14ac:dyDescent="0.25">
      <c r="C1302" s="245"/>
      <c r="D1302" s="245"/>
      <c r="E1302" s="246"/>
      <c r="F1302" s="247"/>
    </row>
    <row r="1303" spans="3:6" customFormat="1" ht="15" x14ac:dyDescent="0.25">
      <c r="C1303" s="245"/>
      <c r="D1303" s="245"/>
      <c r="E1303" s="246"/>
      <c r="F1303" s="247"/>
    </row>
    <row r="1304" spans="3:6" customFormat="1" ht="15" x14ac:dyDescent="0.25">
      <c r="C1304" s="245"/>
      <c r="D1304" s="245"/>
      <c r="E1304" s="246"/>
      <c r="F1304" s="247"/>
    </row>
    <row r="1305" spans="3:6" customFormat="1" ht="15" x14ac:dyDescent="0.25">
      <c r="C1305" s="245"/>
      <c r="D1305" s="245"/>
      <c r="E1305" s="246"/>
      <c r="F1305" s="247"/>
    </row>
    <row r="1306" spans="3:6" customFormat="1" ht="15" x14ac:dyDescent="0.25">
      <c r="C1306" s="245"/>
      <c r="D1306" s="245"/>
      <c r="E1306" s="246"/>
      <c r="F1306" s="247"/>
    </row>
    <row r="1307" spans="3:6" customFormat="1" ht="15" x14ac:dyDescent="0.25">
      <c r="C1307" s="245"/>
      <c r="D1307" s="245"/>
      <c r="E1307" s="246"/>
      <c r="F1307" s="247"/>
    </row>
    <row r="1308" spans="3:6" customFormat="1" ht="15" x14ac:dyDescent="0.25">
      <c r="C1308" s="245"/>
      <c r="D1308" s="245"/>
      <c r="E1308" s="246"/>
      <c r="F1308" s="247"/>
    </row>
    <row r="1309" spans="3:6" customFormat="1" ht="15" x14ac:dyDescent="0.25">
      <c r="C1309" s="245"/>
      <c r="D1309" s="245"/>
      <c r="E1309" s="246"/>
      <c r="F1309" s="247"/>
    </row>
    <row r="1310" spans="3:6" customFormat="1" ht="15" x14ac:dyDescent="0.25">
      <c r="C1310" s="245"/>
      <c r="D1310" s="245"/>
      <c r="E1310" s="246"/>
      <c r="F1310" s="247"/>
    </row>
    <row r="1311" spans="3:6" customFormat="1" ht="15" x14ac:dyDescent="0.25">
      <c r="C1311" s="245"/>
      <c r="D1311" s="245"/>
      <c r="E1311" s="246"/>
      <c r="F1311" s="247"/>
    </row>
    <row r="1312" spans="3:6" customFormat="1" ht="15" x14ac:dyDescent="0.25">
      <c r="C1312" s="245"/>
      <c r="D1312" s="245"/>
      <c r="E1312" s="246"/>
      <c r="F1312" s="247"/>
    </row>
    <row r="1313" spans="3:6" customFormat="1" ht="15" x14ac:dyDescent="0.25">
      <c r="C1313" s="245"/>
      <c r="D1313" s="245"/>
      <c r="E1313" s="246"/>
      <c r="F1313" s="247"/>
    </row>
    <row r="1314" spans="3:6" customFormat="1" ht="15" x14ac:dyDescent="0.25">
      <c r="C1314" s="245"/>
      <c r="D1314" s="245"/>
      <c r="E1314" s="246"/>
      <c r="F1314" s="247"/>
    </row>
    <row r="1315" spans="3:6" customFormat="1" ht="15" x14ac:dyDescent="0.25">
      <c r="C1315" s="245"/>
      <c r="D1315" s="245"/>
      <c r="E1315" s="246"/>
      <c r="F1315" s="247"/>
    </row>
    <row r="1316" spans="3:6" customFormat="1" ht="15" x14ac:dyDescent="0.25">
      <c r="C1316" s="245"/>
      <c r="D1316" s="245"/>
      <c r="E1316" s="246"/>
      <c r="F1316" s="247"/>
    </row>
    <row r="1317" spans="3:6" customFormat="1" ht="15" x14ac:dyDescent="0.25">
      <c r="C1317" s="245"/>
      <c r="D1317" s="245"/>
      <c r="E1317" s="246"/>
      <c r="F1317" s="247"/>
    </row>
    <row r="1318" spans="3:6" customFormat="1" ht="15" x14ac:dyDescent="0.25">
      <c r="C1318" s="245"/>
      <c r="D1318" s="245"/>
      <c r="E1318" s="246"/>
      <c r="F1318" s="247"/>
    </row>
    <row r="1319" spans="3:6" customFormat="1" ht="15" x14ac:dyDescent="0.25">
      <c r="C1319" s="245"/>
      <c r="D1319" s="245"/>
      <c r="E1319" s="246"/>
      <c r="F1319" s="247"/>
    </row>
    <row r="1320" spans="3:6" customFormat="1" ht="15" x14ac:dyDescent="0.25">
      <c r="C1320" s="245"/>
      <c r="D1320" s="245"/>
      <c r="E1320" s="246"/>
      <c r="F1320" s="247"/>
    </row>
    <row r="1321" spans="3:6" customFormat="1" ht="15" x14ac:dyDescent="0.25">
      <c r="C1321" s="245"/>
      <c r="D1321" s="245"/>
      <c r="E1321" s="246"/>
      <c r="F1321" s="247"/>
    </row>
    <row r="1322" spans="3:6" customFormat="1" ht="15" x14ac:dyDescent="0.25">
      <c r="C1322" s="245"/>
      <c r="D1322" s="245"/>
      <c r="E1322" s="246"/>
      <c r="F1322" s="247"/>
    </row>
    <row r="1323" spans="3:6" customFormat="1" ht="15" x14ac:dyDescent="0.25">
      <c r="C1323" s="245"/>
      <c r="D1323" s="245"/>
      <c r="E1323" s="246"/>
      <c r="F1323" s="247"/>
    </row>
    <row r="1324" spans="3:6" customFormat="1" ht="15" x14ac:dyDescent="0.25">
      <c r="C1324" s="245"/>
      <c r="D1324" s="245"/>
      <c r="E1324" s="246"/>
      <c r="F1324" s="247"/>
    </row>
    <row r="1325" spans="3:6" customFormat="1" ht="15" x14ac:dyDescent="0.25">
      <c r="C1325" s="245"/>
      <c r="D1325" s="245"/>
      <c r="E1325" s="246"/>
      <c r="F1325" s="247"/>
    </row>
    <row r="1326" spans="3:6" customFormat="1" ht="15" x14ac:dyDescent="0.25">
      <c r="C1326" s="245"/>
      <c r="D1326" s="245"/>
      <c r="E1326" s="246"/>
      <c r="F1326" s="247"/>
    </row>
    <row r="1327" spans="3:6" customFormat="1" ht="15" x14ac:dyDescent="0.25">
      <c r="C1327" s="245"/>
      <c r="D1327" s="245"/>
      <c r="E1327" s="246"/>
      <c r="F1327" s="247"/>
    </row>
    <row r="1328" spans="3:6" customFormat="1" ht="15" x14ac:dyDescent="0.25">
      <c r="C1328" s="245"/>
      <c r="D1328" s="245"/>
      <c r="E1328" s="246"/>
      <c r="F1328" s="247"/>
    </row>
    <row r="1329" spans="3:6" customFormat="1" ht="15" x14ac:dyDescent="0.25">
      <c r="C1329" s="245"/>
      <c r="D1329" s="245"/>
      <c r="E1329" s="246"/>
      <c r="F1329" s="247"/>
    </row>
    <row r="1330" spans="3:6" customFormat="1" ht="15" x14ac:dyDescent="0.25">
      <c r="C1330" s="245"/>
      <c r="D1330" s="245"/>
      <c r="E1330" s="246"/>
      <c r="F1330" s="247"/>
    </row>
    <row r="1331" spans="3:6" customFormat="1" ht="15" x14ac:dyDescent="0.25">
      <c r="C1331" s="245"/>
      <c r="D1331" s="245"/>
      <c r="E1331" s="246"/>
      <c r="F1331" s="247"/>
    </row>
    <row r="1332" spans="3:6" customFormat="1" ht="15" x14ac:dyDescent="0.25">
      <c r="C1332" s="245"/>
      <c r="D1332" s="245"/>
      <c r="E1332" s="246"/>
      <c r="F1332" s="247"/>
    </row>
    <row r="1333" spans="3:6" customFormat="1" ht="15" x14ac:dyDescent="0.25">
      <c r="C1333" s="245"/>
      <c r="D1333" s="245"/>
      <c r="E1333" s="246"/>
      <c r="F1333" s="247"/>
    </row>
    <row r="1334" spans="3:6" customFormat="1" ht="15" x14ac:dyDescent="0.25">
      <c r="C1334" s="245"/>
      <c r="D1334" s="245"/>
      <c r="E1334" s="246"/>
      <c r="F1334" s="247"/>
    </row>
    <row r="1335" spans="3:6" customFormat="1" ht="15" x14ac:dyDescent="0.25">
      <c r="C1335" s="245"/>
      <c r="D1335" s="245"/>
      <c r="E1335" s="246"/>
      <c r="F1335" s="247"/>
    </row>
    <row r="1336" spans="3:6" customFormat="1" ht="15" x14ac:dyDescent="0.25">
      <c r="C1336" s="245"/>
      <c r="D1336" s="245"/>
      <c r="E1336" s="246"/>
      <c r="F1336" s="247"/>
    </row>
    <row r="1337" spans="3:6" customFormat="1" ht="15" x14ac:dyDescent="0.25">
      <c r="C1337" s="245"/>
      <c r="D1337" s="245"/>
      <c r="E1337" s="246"/>
      <c r="F1337" s="247"/>
    </row>
    <row r="1338" spans="3:6" customFormat="1" ht="15" x14ac:dyDescent="0.25">
      <c r="C1338" s="245"/>
      <c r="D1338" s="245"/>
      <c r="E1338" s="246"/>
      <c r="F1338" s="247"/>
    </row>
    <row r="1339" spans="3:6" customFormat="1" ht="15" x14ac:dyDescent="0.25">
      <c r="C1339" s="245"/>
      <c r="D1339" s="245"/>
      <c r="E1339" s="246"/>
      <c r="F1339" s="247"/>
    </row>
    <row r="1340" spans="3:6" customFormat="1" ht="15" x14ac:dyDescent="0.25">
      <c r="C1340" s="245"/>
      <c r="D1340" s="245"/>
      <c r="E1340" s="246"/>
      <c r="F1340" s="247"/>
    </row>
    <row r="1341" spans="3:6" customFormat="1" ht="15" x14ac:dyDescent="0.25">
      <c r="C1341" s="245"/>
      <c r="D1341" s="245"/>
      <c r="E1341" s="246"/>
      <c r="F1341" s="247"/>
    </row>
    <row r="1342" spans="3:6" customFormat="1" ht="15" x14ac:dyDescent="0.25">
      <c r="C1342" s="245"/>
      <c r="D1342" s="245"/>
      <c r="E1342" s="246"/>
      <c r="F1342" s="247"/>
    </row>
    <row r="1343" spans="3:6" customFormat="1" ht="15" x14ac:dyDescent="0.25">
      <c r="C1343" s="245"/>
      <c r="D1343" s="245"/>
      <c r="E1343" s="246"/>
      <c r="F1343" s="247"/>
    </row>
    <row r="1344" spans="3:6" customFormat="1" ht="15" x14ac:dyDescent="0.25">
      <c r="C1344" s="245"/>
      <c r="D1344" s="245"/>
      <c r="E1344" s="246"/>
      <c r="F1344" s="247"/>
    </row>
    <row r="1345" spans="3:6" customFormat="1" ht="15" x14ac:dyDescent="0.25">
      <c r="C1345" s="245"/>
      <c r="D1345" s="245"/>
      <c r="E1345" s="246"/>
      <c r="F1345" s="247"/>
    </row>
    <row r="1346" spans="3:6" customFormat="1" ht="15" x14ac:dyDescent="0.25">
      <c r="C1346" s="245"/>
      <c r="D1346" s="245"/>
      <c r="E1346" s="246"/>
      <c r="F1346" s="247"/>
    </row>
    <row r="1347" spans="3:6" customFormat="1" ht="15" x14ac:dyDescent="0.25">
      <c r="C1347" s="245"/>
      <c r="D1347" s="245"/>
      <c r="E1347" s="246"/>
      <c r="F1347" s="247"/>
    </row>
    <row r="1348" spans="3:6" customFormat="1" ht="15" x14ac:dyDescent="0.25">
      <c r="C1348" s="245"/>
      <c r="D1348" s="245"/>
      <c r="E1348" s="246"/>
      <c r="F1348" s="247"/>
    </row>
    <row r="1349" spans="3:6" customFormat="1" ht="15" x14ac:dyDescent="0.25">
      <c r="C1349" s="245"/>
      <c r="D1349" s="245"/>
      <c r="E1349" s="246"/>
      <c r="F1349" s="247"/>
    </row>
    <row r="1350" spans="3:6" customFormat="1" ht="15" x14ac:dyDescent="0.25">
      <c r="C1350" s="245"/>
      <c r="D1350" s="245"/>
      <c r="E1350" s="246"/>
      <c r="F1350" s="247"/>
    </row>
    <row r="1351" spans="3:6" customFormat="1" ht="15" x14ac:dyDescent="0.25">
      <c r="C1351" s="245"/>
      <c r="D1351" s="245"/>
      <c r="E1351" s="246"/>
      <c r="F1351" s="247"/>
    </row>
    <row r="1352" spans="3:6" customFormat="1" ht="15" x14ac:dyDescent="0.25">
      <c r="C1352" s="245"/>
      <c r="D1352" s="245"/>
      <c r="E1352" s="246"/>
      <c r="F1352" s="247"/>
    </row>
    <row r="1353" spans="3:6" customFormat="1" ht="15" x14ac:dyDescent="0.25">
      <c r="C1353" s="245"/>
      <c r="D1353" s="245"/>
      <c r="E1353" s="246"/>
      <c r="F1353" s="247"/>
    </row>
    <row r="1354" spans="3:6" customFormat="1" ht="15" x14ac:dyDescent="0.25">
      <c r="C1354" s="245"/>
      <c r="D1354" s="245"/>
      <c r="E1354" s="246"/>
      <c r="F1354" s="247"/>
    </row>
    <row r="1355" spans="3:6" customFormat="1" ht="15" x14ac:dyDescent="0.25">
      <c r="C1355" s="245"/>
      <c r="D1355" s="245"/>
      <c r="E1355" s="246"/>
      <c r="F1355" s="247"/>
    </row>
    <row r="1356" spans="3:6" customFormat="1" ht="15" x14ac:dyDescent="0.25">
      <c r="C1356" s="245"/>
      <c r="D1356" s="245"/>
      <c r="E1356" s="246"/>
      <c r="F1356" s="247"/>
    </row>
    <row r="1357" spans="3:6" customFormat="1" ht="15" x14ac:dyDescent="0.25">
      <c r="C1357" s="245"/>
      <c r="D1357" s="245"/>
      <c r="E1357" s="246"/>
      <c r="F1357" s="247"/>
    </row>
    <row r="1358" spans="3:6" customFormat="1" ht="15" x14ac:dyDescent="0.25">
      <c r="C1358" s="245"/>
      <c r="D1358" s="245"/>
      <c r="E1358" s="246"/>
      <c r="F1358" s="247"/>
    </row>
    <row r="1359" spans="3:6" customFormat="1" ht="15" x14ac:dyDescent="0.25">
      <c r="C1359" s="245"/>
      <c r="D1359" s="245"/>
      <c r="E1359" s="246"/>
      <c r="F1359" s="247"/>
    </row>
    <row r="1360" spans="3:6" customFormat="1" ht="15" x14ac:dyDescent="0.25">
      <c r="C1360" s="245"/>
      <c r="D1360" s="245"/>
      <c r="E1360" s="246"/>
      <c r="F1360" s="247"/>
    </row>
    <row r="1361" spans="3:6" customFormat="1" ht="15" x14ac:dyDescent="0.25">
      <c r="C1361" s="245"/>
      <c r="D1361" s="245"/>
      <c r="E1361" s="246"/>
      <c r="F1361" s="247"/>
    </row>
    <row r="1362" spans="3:6" customFormat="1" ht="15" x14ac:dyDescent="0.25">
      <c r="C1362" s="245"/>
      <c r="D1362" s="245"/>
      <c r="E1362" s="246"/>
      <c r="F1362" s="247"/>
    </row>
    <row r="1363" spans="3:6" customFormat="1" ht="15" x14ac:dyDescent="0.25">
      <c r="C1363" s="245"/>
      <c r="D1363" s="245"/>
      <c r="E1363" s="246"/>
      <c r="F1363" s="247"/>
    </row>
    <row r="1364" spans="3:6" customFormat="1" ht="15" x14ac:dyDescent="0.25">
      <c r="C1364" s="245"/>
      <c r="D1364" s="245"/>
      <c r="E1364" s="246"/>
      <c r="F1364" s="247"/>
    </row>
    <row r="1365" spans="3:6" customFormat="1" ht="15" x14ac:dyDescent="0.25">
      <c r="C1365" s="245"/>
      <c r="D1365" s="245"/>
      <c r="E1365" s="246"/>
      <c r="F1365" s="247"/>
    </row>
    <row r="1366" spans="3:6" customFormat="1" ht="15" x14ac:dyDescent="0.25">
      <c r="C1366" s="245"/>
      <c r="D1366" s="245"/>
      <c r="E1366" s="246"/>
      <c r="F1366" s="247"/>
    </row>
    <row r="1367" spans="3:6" customFormat="1" ht="15" x14ac:dyDescent="0.25">
      <c r="C1367" s="245"/>
      <c r="D1367" s="245"/>
      <c r="E1367" s="246"/>
      <c r="F1367" s="247"/>
    </row>
    <row r="1368" spans="3:6" customFormat="1" ht="15" x14ac:dyDescent="0.25">
      <c r="C1368" s="245"/>
      <c r="D1368" s="245"/>
      <c r="E1368" s="246"/>
      <c r="F1368" s="247"/>
    </row>
    <row r="1369" spans="3:6" customFormat="1" ht="15" x14ac:dyDescent="0.25">
      <c r="C1369" s="245"/>
      <c r="D1369" s="245"/>
      <c r="E1369" s="246"/>
      <c r="F1369" s="247"/>
    </row>
    <row r="1370" spans="3:6" customFormat="1" ht="15" x14ac:dyDescent="0.25">
      <c r="C1370" s="245"/>
      <c r="D1370" s="245"/>
      <c r="E1370" s="246"/>
      <c r="F1370" s="247"/>
    </row>
    <row r="1371" spans="3:6" customFormat="1" ht="15" x14ac:dyDescent="0.25">
      <c r="C1371" s="245"/>
      <c r="D1371" s="245"/>
      <c r="E1371" s="246"/>
      <c r="F1371" s="247"/>
    </row>
    <row r="1372" spans="3:6" customFormat="1" ht="15" x14ac:dyDescent="0.25">
      <c r="C1372" s="245"/>
      <c r="D1372" s="245"/>
      <c r="E1372" s="246"/>
      <c r="F1372" s="247"/>
    </row>
    <row r="1373" spans="3:6" customFormat="1" ht="15" x14ac:dyDescent="0.25">
      <c r="C1373" s="245"/>
      <c r="D1373" s="245"/>
      <c r="E1373" s="246"/>
      <c r="F1373" s="247"/>
    </row>
    <row r="1374" spans="3:6" customFormat="1" ht="15" x14ac:dyDescent="0.25">
      <c r="C1374" s="245"/>
      <c r="D1374" s="245"/>
      <c r="E1374" s="246"/>
      <c r="F1374" s="247"/>
    </row>
    <row r="1375" spans="3:6" customFormat="1" ht="15" x14ac:dyDescent="0.25">
      <c r="C1375" s="245"/>
      <c r="D1375" s="245"/>
      <c r="E1375" s="246"/>
      <c r="F1375" s="247"/>
    </row>
    <row r="1376" spans="3:6" customFormat="1" ht="15" x14ac:dyDescent="0.25">
      <c r="C1376" s="245"/>
      <c r="D1376" s="245"/>
      <c r="E1376" s="246"/>
      <c r="F1376" s="247"/>
    </row>
    <row r="1377" spans="3:6" customFormat="1" ht="15" x14ac:dyDescent="0.25">
      <c r="C1377" s="245"/>
      <c r="D1377" s="245"/>
      <c r="E1377" s="246"/>
      <c r="F1377" s="247"/>
    </row>
    <row r="1378" spans="3:6" customFormat="1" ht="15" x14ac:dyDescent="0.25">
      <c r="C1378" s="245"/>
      <c r="D1378" s="245"/>
      <c r="E1378" s="246"/>
      <c r="F1378" s="247"/>
    </row>
    <row r="1379" spans="3:6" customFormat="1" ht="15" x14ac:dyDescent="0.25">
      <c r="C1379" s="245"/>
      <c r="D1379" s="245"/>
      <c r="E1379" s="246"/>
      <c r="F1379" s="247"/>
    </row>
    <row r="1380" spans="3:6" customFormat="1" ht="15" x14ac:dyDescent="0.25">
      <c r="C1380" s="245"/>
      <c r="D1380" s="245"/>
      <c r="E1380" s="246"/>
      <c r="F1380" s="247"/>
    </row>
    <row r="1381" spans="3:6" customFormat="1" ht="15" x14ac:dyDescent="0.25">
      <c r="C1381" s="245"/>
      <c r="D1381" s="245"/>
      <c r="E1381" s="246"/>
      <c r="F1381" s="247"/>
    </row>
    <row r="1382" spans="3:6" customFormat="1" ht="15" x14ac:dyDescent="0.25">
      <c r="C1382" s="245"/>
      <c r="D1382" s="245"/>
      <c r="E1382" s="246"/>
      <c r="F1382" s="247"/>
    </row>
    <row r="1383" spans="3:6" customFormat="1" ht="15" x14ac:dyDescent="0.25">
      <c r="C1383" s="245"/>
      <c r="D1383" s="245"/>
      <c r="E1383" s="246"/>
      <c r="F1383" s="247"/>
    </row>
    <row r="1384" spans="3:6" customFormat="1" ht="15" x14ac:dyDescent="0.25">
      <c r="C1384" s="245"/>
      <c r="D1384" s="245"/>
      <c r="E1384" s="246"/>
      <c r="F1384" s="247"/>
    </row>
    <row r="1385" spans="3:6" customFormat="1" ht="15" x14ac:dyDescent="0.25">
      <c r="C1385" s="245"/>
      <c r="D1385" s="245"/>
      <c r="E1385" s="246"/>
      <c r="F1385" s="247"/>
    </row>
    <row r="1386" spans="3:6" customFormat="1" ht="15" x14ac:dyDescent="0.25">
      <c r="C1386" s="245"/>
      <c r="D1386" s="245"/>
      <c r="E1386" s="246"/>
      <c r="F1386" s="247"/>
    </row>
    <row r="1387" spans="3:6" customFormat="1" ht="15" x14ac:dyDescent="0.25">
      <c r="C1387" s="245"/>
      <c r="D1387" s="245"/>
      <c r="E1387" s="246"/>
      <c r="F1387" s="247"/>
    </row>
    <row r="1388" spans="3:6" customFormat="1" ht="15" x14ac:dyDescent="0.25">
      <c r="C1388" s="245"/>
      <c r="D1388" s="245"/>
      <c r="E1388" s="246"/>
      <c r="F1388" s="247"/>
    </row>
    <row r="1389" spans="3:6" customFormat="1" ht="15" x14ac:dyDescent="0.25">
      <c r="C1389" s="245"/>
      <c r="D1389" s="245"/>
      <c r="E1389" s="246"/>
      <c r="F1389" s="247"/>
    </row>
    <row r="1390" spans="3:6" customFormat="1" ht="15" x14ac:dyDescent="0.25">
      <c r="C1390" s="245"/>
      <c r="D1390" s="245"/>
      <c r="E1390" s="246"/>
      <c r="F1390" s="247"/>
    </row>
    <row r="1391" spans="3:6" customFormat="1" ht="15" x14ac:dyDescent="0.25">
      <c r="C1391" s="245"/>
      <c r="D1391" s="245"/>
      <c r="E1391" s="246"/>
      <c r="F1391" s="247"/>
    </row>
    <row r="1392" spans="3:6" customFormat="1" ht="15" x14ac:dyDescent="0.25">
      <c r="C1392" s="245"/>
      <c r="D1392" s="245"/>
      <c r="E1392" s="246"/>
      <c r="F1392" s="247"/>
    </row>
    <row r="1393" spans="3:6" customFormat="1" ht="15" x14ac:dyDescent="0.25">
      <c r="C1393" s="245"/>
      <c r="D1393" s="245"/>
      <c r="E1393" s="246"/>
      <c r="F1393" s="247"/>
    </row>
    <row r="1394" spans="3:6" customFormat="1" ht="15" x14ac:dyDescent="0.25">
      <c r="C1394" s="245"/>
      <c r="D1394" s="245"/>
      <c r="E1394" s="246"/>
      <c r="F1394" s="247"/>
    </row>
    <row r="1395" spans="3:6" customFormat="1" ht="15" x14ac:dyDescent="0.25">
      <c r="C1395" s="245"/>
      <c r="D1395" s="245"/>
      <c r="E1395" s="246"/>
      <c r="F1395" s="247"/>
    </row>
    <row r="1396" spans="3:6" customFormat="1" ht="15" x14ac:dyDescent="0.25">
      <c r="C1396" s="245"/>
      <c r="D1396" s="245"/>
      <c r="E1396" s="246"/>
      <c r="F1396" s="247"/>
    </row>
    <row r="1397" spans="3:6" customFormat="1" ht="15" x14ac:dyDescent="0.25">
      <c r="C1397" s="245"/>
      <c r="D1397" s="245"/>
      <c r="E1397" s="246"/>
      <c r="F1397" s="247"/>
    </row>
    <row r="1398" spans="3:6" customFormat="1" ht="15" x14ac:dyDescent="0.25">
      <c r="C1398" s="245"/>
      <c r="D1398" s="245"/>
      <c r="E1398" s="246"/>
      <c r="F1398" s="247"/>
    </row>
    <row r="1399" spans="3:6" customFormat="1" ht="15" x14ac:dyDescent="0.25">
      <c r="C1399" s="245"/>
      <c r="D1399" s="245"/>
      <c r="E1399" s="246"/>
      <c r="F1399" s="247"/>
    </row>
    <row r="1400" spans="3:6" customFormat="1" ht="15" x14ac:dyDescent="0.25">
      <c r="C1400" s="245"/>
      <c r="D1400" s="245"/>
      <c r="E1400" s="246"/>
      <c r="F1400" s="247"/>
    </row>
    <row r="1401" spans="3:6" customFormat="1" ht="15" x14ac:dyDescent="0.25">
      <c r="C1401" s="245"/>
      <c r="D1401" s="245"/>
      <c r="E1401" s="246"/>
      <c r="F1401" s="247"/>
    </row>
    <row r="1402" spans="3:6" customFormat="1" ht="15" x14ac:dyDescent="0.25">
      <c r="C1402" s="245"/>
      <c r="D1402" s="245"/>
      <c r="E1402" s="246"/>
      <c r="F1402" s="247"/>
    </row>
    <row r="1403" spans="3:6" customFormat="1" ht="15" x14ac:dyDescent="0.25">
      <c r="C1403" s="245"/>
      <c r="D1403" s="245"/>
      <c r="E1403" s="246"/>
      <c r="F1403" s="247"/>
    </row>
    <row r="1404" spans="3:6" customFormat="1" ht="15" x14ac:dyDescent="0.25">
      <c r="C1404" s="245"/>
      <c r="D1404" s="245"/>
      <c r="E1404" s="246"/>
      <c r="F1404" s="247"/>
    </row>
    <row r="1405" spans="3:6" customFormat="1" ht="15" x14ac:dyDescent="0.25">
      <c r="C1405" s="245"/>
      <c r="D1405" s="245"/>
      <c r="E1405" s="246"/>
      <c r="F1405" s="247"/>
    </row>
    <row r="1406" spans="3:6" customFormat="1" ht="15" x14ac:dyDescent="0.25">
      <c r="C1406" s="245"/>
      <c r="D1406" s="245"/>
      <c r="E1406" s="246"/>
      <c r="F1406" s="247"/>
    </row>
    <row r="1407" spans="3:6" customFormat="1" ht="15" x14ac:dyDescent="0.25">
      <c r="C1407" s="245"/>
      <c r="D1407" s="245"/>
      <c r="E1407" s="246"/>
      <c r="F1407" s="247"/>
    </row>
    <row r="1408" spans="3:6" customFormat="1" ht="15" x14ac:dyDescent="0.25">
      <c r="C1408" s="245"/>
      <c r="D1408" s="245"/>
      <c r="E1408" s="246"/>
      <c r="F1408" s="247"/>
    </row>
    <row r="1409" spans="3:6" customFormat="1" ht="15" x14ac:dyDescent="0.25">
      <c r="C1409" s="245"/>
      <c r="D1409" s="245"/>
      <c r="E1409" s="246"/>
      <c r="F1409" s="247"/>
    </row>
    <row r="1410" spans="3:6" customFormat="1" ht="15" x14ac:dyDescent="0.25">
      <c r="C1410" s="245"/>
      <c r="D1410" s="245"/>
      <c r="E1410" s="246"/>
      <c r="F1410" s="247"/>
    </row>
    <row r="1411" spans="3:6" customFormat="1" ht="15" x14ac:dyDescent="0.25">
      <c r="C1411" s="245"/>
      <c r="D1411" s="245"/>
      <c r="E1411" s="246"/>
      <c r="F1411" s="247"/>
    </row>
    <row r="1412" spans="3:6" customFormat="1" ht="15" x14ac:dyDescent="0.25">
      <c r="C1412" s="245"/>
      <c r="D1412" s="245"/>
      <c r="E1412" s="246"/>
      <c r="F1412" s="247"/>
    </row>
    <row r="1413" spans="3:6" customFormat="1" ht="15" x14ac:dyDescent="0.25">
      <c r="C1413" s="245"/>
      <c r="D1413" s="245"/>
      <c r="E1413" s="246"/>
      <c r="F1413" s="247"/>
    </row>
    <row r="1414" spans="3:6" customFormat="1" ht="15" x14ac:dyDescent="0.25">
      <c r="C1414" s="245"/>
      <c r="D1414" s="245"/>
      <c r="E1414" s="246"/>
      <c r="F1414" s="247"/>
    </row>
    <row r="1415" spans="3:6" customFormat="1" ht="15" x14ac:dyDescent="0.25">
      <c r="C1415" s="245"/>
      <c r="D1415" s="245"/>
      <c r="E1415" s="246"/>
      <c r="F1415" s="247"/>
    </row>
    <row r="1416" spans="3:6" customFormat="1" ht="15" x14ac:dyDescent="0.25">
      <c r="C1416" s="245"/>
      <c r="D1416" s="245"/>
      <c r="E1416" s="246"/>
      <c r="F1416" s="247"/>
    </row>
    <row r="1417" spans="3:6" customFormat="1" ht="15" x14ac:dyDescent="0.25">
      <c r="C1417" s="245"/>
      <c r="D1417" s="245"/>
      <c r="E1417" s="246"/>
      <c r="F1417" s="247"/>
    </row>
    <row r="1418" spans="3:6" customFormat="1" ht="15" x14ac:dyDescent="0.25">
      <c r="C1418" s="245"/>
      <c r="D1418" s="245"/>
      <c r="E1418" s="246"/>
      <c r="F1418" s="247"/>
    </row>
    <row r="1419" spans="3:6" customFormat="1" ht="15" x14ac:dyDescent="0.25">
      <c r="C1419" s="245"/>
      <c r="D1419" s="245"/>
      <c r="E1419" s="246"/>
      <c r="F1419" s="247"/>
    </row>
    <row r="1420" spans="3:6" customFormat="1" ht="15" x14ac:dyDescent="0.25">
      <c r="C1420" s="245"/>
      <c r="D1420" s="245"/>
      <c r="E1420" s="246"/>
      <c r="F1420" s="247"/>
    </row>
    <row r="1421" spans="3:6" customFormat="1" ht="15" x14ac:dyDescent="0.25">
      <c r="C1421" s="245"/>
      <c r="D1421" s="245"/>
      <c r="E1421" s="246"/>
      <c r="F1421" s="247"/>
    </row>
    <row r="1422" spans="3:6" customFormat="1" ht="15" x14ac:dyDescent="0.25">
      <c r="C1422" s="245"/>
      <c r="D1422" s="245"/>
      <c r="E1422" s="246"/>
      <c r="F1422" s="247"/>
    </row>
    <row r="1423" spans="3:6" customFormat="1" ht="15" x14ac:dyDescent="0.25">
      <c r="C1423" s="245"/>
      <c r="D1423" s="245"/>
      <c r="E1423" s="246"/>
      <c r="F1423" s="247"/>
    </row>
    <row r="1424" spans="3:6" customFormat="1" ht="15" x14ac:dyDescent="0.25">
      <c r="C1424" s="245"/>
      <c r="D1424" s="245"/>
      <c r="E1424" s="246"/>
      <c r="F1424" s="247"/>
    </row>
    <row r="1425" spans="3:6" customFormat="1" ht="15" x14ac:dyDescent="0.25">
      <c r="C1425" s="245"/>
      <c r="D1425" s="245"/>
      <c r="E1425" s="246"/>
      <c r="F1425" s="247"/>
    </row>
    <row r="1426" spans="3:6" customFormat="1" ht="15" x14ac:dyDescent="0.25">
      <c r="C1426" s="245"/>
      <c r="D1426" s="245"/>
      <c r="E1426" s="246"/>
      <c r="F1426" s="247"/>
    </row>
    <row r="1427" spans="3:6" customFormat="1" ht="15" x14ac:dyDescent="0.25">
      <c r="C1427" s="245"/>
      <c r="D1427" s="245"/>
      <c r="E1427" s="246"/>
      <c r="F1427" s="247"/>
    </row>
    <row r="1428" spans="3:6" customFormat="1" ht="15" x14ac:dyDescent="0.25">
      <c r="C1428" s="245"/>
      <c r="D1428" s="245"/>
      <c r="E1428" s="246"/>
      <c r="F1428" s="247"/>
    </row>
    <row r="1429" spans="3:6" customFormat="1" ht="15" x14ac:dyDescent="0.25">
      <c r="C1429" s="245"/>
      <c r="D1429" s="245"/>
      <c r="E1429" s="246"/>
      <c r="F1429" s="247"/>
    </row>
    <row r="1430" spans="3:6" customFormat="1" ht="15" x14ac:dyDescent="0.25">
      <c r="C1430" s="245"/>
      <c r="D1430" s="245"/>
      <c r="E1430" s="246"/>
      <c r="F1430" s="247"/>
    </row>
    <row r="1431" spans="3:6" customFormat="1" ht="15" x14ac:dyDescent="0.25">
      <c r="C1431" s="245"/>
      <c r="D1431" s="245"/>
      <c r="E1431" s="246"/>
      <c r="F1431" s="247"/>
    </row>
    <row r="1432" spans="3:6" customFormat="1" ht="15" x14ac:dyDescent="0.25">
      <c r="C1432" s="245"/>
      <c r="D1432" s="245"/>
      <c r="E1432" s="246"/>
      <c r="F1432" s="247"/>
    </row>
    <row r="1433" spans="3:6" customFormat="1" ht="15" x14ac:dyDescent="0.25">
      <c r="C1433" s="245"/>
      <c r="D1433" s="245"/>
      <c r="E1433" s="246"/>
      <c r="F1433" s="247"/>
    </row>
    <row r="1434" spans="3:6" customFormat="1" ht="15" x14ac:dyDescent="0.25">
      <c r="C1434" s="245"/>
      <c r="D1434" s="245"/>
      <c r="E1434" s="246"/>
      <c r="F1434" s="247"/>
    </row>
    <row r="1435" spans="3:6" customFormat="1" ht="15" x14ac:dyDescent="0.25">
      <c r="C1435" s="245"/>
      <c r="D1435" s="245"/>
      <c r="E1435" s="246"/>
      <c r="F1435" s="247"/>
    </row>
    <row r="1436" spans="3:6" customFormat="1" ht="15" x14ac:dyDescent="0.25">
      <c r="C1436" s="245"/>
      <c r="D1436" s="245"/>
      <c r="E1436" s="246"/>
      <c r="F1436" s="247"/>
    </row>
    <row r="1437" spans="3:6" customFormat="1" ht="15" x14ac:dyDescent="0.25">
      <c r="C1437" s="245"/>
      <c r="D1437" s="245"/>
      <c r="E1437" s="246"/>
      <c r="F1437" s="247"/>
    </row>
    <row r="1438" spans="3:6" customFormat="1" ht="15" x14ac:dyDescent="0.25">
      <c r="C1438" s="245"/>
      <c r="D1438" s="245"/>
      <c r="E1438" s="246"/>
      <c r="F1438" s="247"/>
    </row>
    <row r="1439" spans="3:6" customFormat="1" ht="15" x14ac:dyDescent="0.25">
      <c r="C1439" s="245"/>
      <c r="D1439" s="245"/>
      <c r="E1439" s="246"/>
      <c r="F1439" s="247"/>
    </row>
    <row r="1440" spans="3:6" customFormat="1" ht="15" x14ac:dyDescent="0.25">
      <c r="C1440" s="245"/>
      <c r="D1440" s="245"/>
      <c r="E1440" s="246"/>
      <c r="F1440" s="247"/>
    </row>
    <row r="1441" spans="3:6" customFormat="1" ht="15" x14ac:dyDescent="0.25">
      <c r="C1441" s="245"/>
      <c r="D1441" s="245"/>
      <c r="E1441" s="246"/>
      <c r="F1441" s="247"/>
    </row>
    <row r="1442" spans="3:6" customFormat="1" ht="15" x14ac:dyDescent="0.25">
      <c r="C1442" s="245"/>
      <c r="D1442" s="245"/>
      <c r="E1442" s="246"/>
      <c r="F1442" s="247"/>
    </row>
    <row r="1443" spans="3:6" customFormat="1" ht="15" x14ac:dyDescent="0.25">
      <c r="C1443" s="245"/>
      <c r="D1443" s="245"/>
      <c r="E1443" s="246"/>
      <c r="F1443" s="247"/>
    </row>
    <row r="1444" spans="3:6" customFormat="1" ht="15" x14ac:dyDescent="0.25">
      <c r="C1444" s="245"/>
      <c r="D1444" s="245"/>
      <c r="E1444" s="246"/>
      <c r="F1444" s="247"/>
    </row>
    <row r="1445" spans="3:6" customFormat="1" ht="15" x14ac:dyDescent="0.25">
      <c r="C1445" s="245"/>
      <c r="D1445" s="245"/>
      <c r="E1445" s="246"/>
      <c r="F1445" s="247"/>
    </row>
    <row r="1446" spans="3:6" customFormat="1" ht="15" x14ac:dyDescent="0.25">
      <c r="C1446" s="245"/>
      <c r="D1446" s="245"/>
      <c r="E1446" s="246"/>
      <c r="F1446" s="247"/>
    </row>
    <row r="1447" spans="3:6" customFormat="1" ht="15" x14ac:dyDescent="0.25">
      <c r="C1447" s="245"/>
      <c r="D1447" s="245"/>
      <c r="E1447" s="246"/>
      <c r="F1447" s="247"/>
    </row>
    <row r="1448" spans="3:6" customFormat="1" ht="15" x14ac:dyDescent="0.25">
      <c r="C1448" s="245"/>
      <c r="D1448" s="245"/>
      <c r="E1448" s="246"/>
      <c r="F1448" s="247"/>
    </row>
    <row r="1449" spans="3:6" customFormat="1" ht="15" x14ac:dyDescent="0.25">
      <c r="C1449" s="245"/>
      <c r="D1449" s="245"/>
      <c r="E1449" s="246"/>
      <c r="F1449" s="247"/>
    </row>
    <row r="1450" spans="3:6" customFormat="1" ht="15" x14ac:dyDescent="0.25">
      <c r="C1450" s="245"/>
      <c r="D1450" s="245"/>
      <c r="E1450" s="246"/>
      <c r="F1450" s="247"/>
    </row>
    <row r="1451" spans="3:6" customFormat="1" ht="15" x14ac:dyDescent="0.25">
      <c r="C1451" s="245"/>
      <c r="D1451" s="245"/>
      <c r="E1451" s="246"/>
      <c r="F1451" s="247"/>
    </row>
    <row r="1452" spans="3:6" customFormat="1" ht="15" x14ac:dyDescent="0.25">
      <c r="C1452" s="245"/>
      <c r="D1452" s="245"/>
      <c r="E1452" s="246"/>
      <c r="F1452" s="247"/>
    </row>
    <row r="1453" spans="3:6" customFormat="1" ht="15" x14ac:dyDescent="0.25">
      <c r="C1453" s="245"/>
      <c r="D1453" s="245"/>
      <c r="E1453" s="246"/>
      <c r="F1453" s="247"/>
    </row>
    <row r="1454" spans="3:6" customFormat="1" ht="15" x14ac:dyDescent="0.25">
      <c r="C1454" s="245"/>
      <c r="D1454" s="245"/>
      <c r="E1454" s="246"/>
      <c r="F1454" s="247"/>
    </row>
    <row r="1455" spans="3:6" customFormat="1" ht="15" x14ac:dyDescent="0.25">
      <c r="C1455" s="245"/>
      <c r="D1455" s="245"/>
      <c r="E1455" s="246"/>
      <c r="F1455" s="247"/>
    </row>
    <row r="1456" spans="3:6" customFormat="1" ht="15" x14ac:dyDescent="0.25">
      <c r="C1456" s="245"/>
      <c r="D1456" s="245"/>
      <c r="E1456" s="246"/>
      <c r="F1456" s="247"/>
    </row>
    <row r="1457" spans="3:6" customFormat="1" ht="15" x14ac:dyDescent="0.25">
      <c r="C1457" s="245"/>
      <c r="D1457" s="245"/>
      <c r="E1457" s="246"/>
      <c r="F1457" s="247"/>
    </row>
    <row r="1458" spans="3:6" customFormat="1" ht="15" x14ac:dyDescent="0.25">
      <c r="C1458" s="245"/>
      <c r="D1458" s="245"/>
      <c r="E1458" s="246"/>
      <c r="F1458" s="247"/>
    </row>
    <row r="1459" spans="3:6" customFormat="1" ht="15" x14ac:dyDescent="0.25">
      <c r="C1459" s="245"/>
      <c r="D1459" s="245"/>
      <c r="E1459" s="246"/>
      <c r="F1459" s="247"/>
    </row>
    <row r="1460" spans="3:6" customFormat="1" ht="15" x14ac:dyDescent="0.25">
      <c r="C1460" s="245"/>
      <c r="D1460" s="245"/>
      <c r="E1460" s="246"/>
      <c r="F1460" s="247"/>
    </row>
    <row r="1461" spans="3:6" customFormat="1" ht="15" x14ac:dyDescent="0.25">
      <c r="C1461" s="245"/>
      <c r="D1461" s="245"/>
      <c r="E1461" s="246"/>
      <c r="F1461" s="247"/>
    </row>
    <row r="1462" spans="3:6" customFormat="1" ht="15" x14ac:dyDescent="0.25">
      <c r="C1462" s="245"/>
      <c r="D1462" s="245"/>
      <c r="E1462" s="246"/>
      <c r="F1462" s="247"/>
    </row>
    <row r="1463" spans="3:6" customFormat="1" ht="15" x14ac:dyDescent="0.25">
      <c r="C1463" s="245"/>
      <c r="D1463" s="245"/>
      <c r="E1463" s="246"/>
      <c r="F1463" s="247"/>
    </row>
    <row r="1464" spans="3:6" customFormat="1" ht="15" x14ac:dyDescent="0.25">
      <c r="C1464" s="245"/>
      <c r="D1464" s="245"/>
      <c r="E1464" s="246"/>
      <c r="F1464" s="247"/>
    </row>
    <row r="1465" spans="3:6" customFormat="1" ht="15" x14ac:dyDescent="0.25">
      <c r="C1465" s="245"/>
      <c r="D1465" s="245"/>
      <c r="E1465" s="246"/>
      <c r="F1465" s="247"/>
    </row>
    <row r="1466" spans="3:6" customFormat="1" ht="15" x14ac:dyDescent="0.25">
      <c r="C1466" s="245"/>
      <c r="D1466" s="245"/>
      <c r="E1466" s="246"/>
      <c r="F1466" s="247"/>
    </row>
    <row r="1467" spans="3:6" customFormat="1" ht="15" x14ac:dyDescent="0.25">
      <c r="C1467" s="245"/>
      <c r="D1467" s="245"/>
      <c r="E1467" s="246"/>
      <c r="F1467" s="247"/>
    </row>
    <row r="1468" spans="3:6" customFormat="1" ht="15" x14ac:dyDescent="0.25">
      <c r="C1468" s="245"/>
      <c r="D1468" s="245"/>
      <c r="E1468" s="246"/>
      <c r="F1468" s="247"/>
    </row>
    <row r="1469" spans="3:6" customFormat="1" ht="15" x14ac:dyDescent="0.25">
      <c r="C1469" s="245"/>
      <c r="D1469" s="245"/>
      <c r="E1469" s="246"/>
      <c r="F1469" s="247"/>
    </row>
    <row r="1470" spans="3:6" customFormat="1" ht="15" x14ac:dyDescent="0.25">
      <c r="C1470" s="245"/>
      <c r="D1470" s="245"/>
      <c r="E1470" s="246"/>
      <c r="F1470" s="247"/>
    </row>
    <row r="1471" spans="3:6" customFormat="1" ht="15" x14ac:dyDescent="0.25">
      <c r="C1471" s="245"/>
      <c r="D1471" s="245"/>
      <c r="E1471" s="246"/>
      <c r="F1471" s="247"/>
    </row>
    <row r="1472" spans="3:6" customFormat="1" ht="15" x14ac:dyDescent="0.25">
      <c r="C1472" s="245"/>
      <c r="D1472" s="245"/>
      <c r="E1472" s="246"/>
      <c r="F1472" s="247"/>
    </row>
    <row r="1473" spans="3:6" customFormat="1" ht="15" x14ac:dyDescent="0.25">
      <c r="C1473" s="245"/>
      <c r="D1473" s="245"/>
      <c r="E1473" s="246"/>
      <c r="F1473" s="247"/>
    </row>
    <row r="1474" spans="3:6" customFormat="1" ht="15" x14ac:dyDescent="0.25">
      <c r="C1474" s="245"/>
      <c r="D1474" s="245"/>
      <c r="E1474" s="246"/>
      <c r="F1474" s="247"/>
    </row>
    <row r="1475" spans="3:6" customFormat="1" ht="15" x14ac:dyDescent="0.25">
      <c r="C1475" s="245"/>
      <c r="D1475" s="245"/>
      <c r="E1475" s="246"/>
      <c r="F1475" s="247"/>
    </row>
    <row r="1476" spans="3:6" customFormat="1" ht="15" x14ac:dyDescent="0.25">
      <c r="C1476" s="245"/>
      <c r="D1476" s="245"/>
      <c r="E1476" s="246"/>
      <c r="F1476" s="247"/>
    </row>
    <row r="1477" spans="3:6" customFormat="1" ht="15" x14ac:dyDescent="0.25">
      <c r="C1477" s="245"/>
      <c r="D1477" s="245"/>
      <c r="E1477" s="246"/>
      <c r="F1477" s="247"/>
    </row>
    <row r="1478" spans="3:6" customFormat="1" ht="15" x14ac:dyDescent="0.25">
      <c r="C1478" s="245"/>
      <c r="D1478" s="245"/>
      <c r="E1478" s="246"/>
      <c r="F1478" s="247"/>
    </row>
    <row r="1479" spans="3:6" customFormat="1" ht="15" x14ac:dyDescent="0.25">
      <c r="C1479" s="245"/>
      <c r="D1479" s="245"/>
      <c r="E1479" s="246"/>
      <c r="F1479" s="247"/>
    </row>
    <row r="1480" spans="3:6" customFormat="1" ht="15" x14ac:dyDescent="0.25">
      <c r="C1480" s="245"/>
      <c r="D1480" s="245"/>
      <c r="E1480" s="246"/>
      <c r="F1480" s="247"/>
    </row>
    <row r="1481" spans="3:6" customFormat="1" ht="15" x14ac:dyDescent="0.25">
      <c r="C1481" s="245"/>
      <c r="D1481" s="245"/>
      <c r="E1481" s="246"/>
      <c r="F1481" s="247"/>
    </row>
    <row r="1482" spans="3:6" customFormat="1" ht="15" x14ac:dyDescent="0.25">
      <c r="C1482" s="245"/>
      <c r="D1482" s="245"/>
      <c r="E1482" s="246"/>
      <c r="F1482" s="247"/>
    </row>
    <row r="1483" spans="3:6" customFormat="1" ht="15" x14ac:dyDescent="0.25">
      <c r="C1483" s="245"/>
      <c r="D1483" s="245"/>
      <c r="E1483" s="246"/>
      <c r="F1483" s="247"/>
    </row>
    <row r="1484" spans="3:6" customFormat="1" ht="15" x14ac:dyDescent="0.25">
      <c r="C1484" s="245"/>
      <c r="D1484" s="245"/>
      <c r="E1484" s="246"/>
      <c r="F1484" s="247"/>
    </row>
    <row r="1485" spans="3:6" customFormat="1" ht="15" x14ac:dyDescent="0.25">
      <c r="C1485" s="245"/>
      <c r="D1485" s="245"/>
      <c r="E1485" s="246"/>
      <c r="F1485" s="247"/>
    </row>
    <row r="1486" spans="3:6" customFormat="1" ht="15" x14ac:dyDescent="0.25">
      <c r="C1486" s="245"/>
      <c r="D1486" s="245"/>
      <c r="E1486" s="246"/>
      <c r="F1486" s="247"/>
    </row>
    <row r="1487" spans="3:6" customFormat="1" ht="15" x14ac:dyDescent="0.25">
      <c r="C1487" s="245"/>
      <c r="D1487" s="245"/>
      <c r="E1487" s="246"/>
      <c r="F1487" s="247"/>
    </row>
    <row r="1488" spans="3:6" customFormat="1" ht="15" x14ac:dyDescent="0.25">
      <c r="C1488" s="245"/>
      <c r="D1488" s="245"/>
      <c r="E1488" s="246"/>
      <c r="F1488" s="247"/>
    </row>
    <row r="1489" spans="3:6" customFormat="1" ht="15" x14ac:dyDescent="0.25">
      <c r="C1489" s="245"/>
      <c r="D1489" s="245"/>
      <c r="E1489" s="246"/>
      <c r="F1489" s="247"/>
    </row>
    <row r="1490" spans="3:6" customFormat="1" ht="15" x14ac:dyDescent="0.25">
      <c r="C1490" s="245"/>
      <c r="D1490" s="245"/>
      <c r="E1490" s="246"/>
      <c r="F1490" s="247"/>
    </row>
    <row r="1491" spans="3:6" customFormat="1" ht="15" x14ac:dyDescent="0.25">
      <c r="C1491" s="245"/>
      <c r="D1491" s="245"/>
      <c r="E1491" s="246"/>
      <c r="F1491" s="247"/>
    </row>
    <row r="1492" spans="3:6" customFormat="1" ht="15" x14ac:dyDescent="0.25">
      <c r="C1492" s="245"/>
      <c r="D1492" s="245"/>
      <c r="E1492" s="246"/>
      <c r="F1492" s="247"/>
    </row>
    <row r="1493" spans="3:6" customFormat="1" ht="15" x14ac:dyDescent="0.25">
      <c r="C1493" s="245"/>
      <c r="D1493" s="245"/>
      <c r="E1493" s="246"/>
      <c r="F1493" s="247"/>
    </row>
    <row r="1494" spans="3:6" customFormat="1" ht="15" x14ac:dyDescent="0.25">
      <c r="C1494" s="245"/>
      <c r="D1494" s="245"/>
      <c r="E1494" s="246"/>
      <c r="F1494" s="247"/>
    </row>
    <row r="1495" spans="3:6" customFormat="1" ht="15" x14ac:dyDescent="0.25">
      <c r="C1495" s="245"/>
      <c r="D1495" s="245"/>
      <c r="E1495" s="246"/>
      <c r="F1495" s="247"/>
    </row>
    <row r="1496" spans="3:6" customFormat="1" ht="15" x14ac:dyDescent="0.25">
      <c r="C1496" s="245"/>
      <c r="D1496" s="245"/>
      <c r="E1496" s="246"/>
      <c r="F1496" s="247"/>
    </row>
    <row r="1497" spans="3:6" customFormat="1" ht="15" x14ac:dyDescent="0.25">
      <c r="C1497" s="245"/>
      <c r="D1497" s="245"/>
      <c r="E1497" s="246"/>
      <c r="F1497" s="247"/>
    </row>
    <row r="1498" spans="3:6" customFormat="1" ht="15" x14ac:dyDescent="0.25">
      <c r="C1498" s="245"/>
      <c r="D1498" s="245"/>
      <c r="E1498" s="246"/>
      <c r="F1498" s="247"/>
    </row>
    <row r="1499" spans="3:6" customFormat="1" ht="15" x14ac:dyDescent="0.25">
      <c r="C1499" s="245"/>
      <c r="D1499" s="245"/>
      <c r="E1499" s="246"/>
      <c r="F1499" s="247"/>
    </row>
    <row r="1500" spans="3:6" customFormat="1" ht="15" x14ac:dyDescent="0.25">
      <c r="C1500" s="245"/>
      <c r="D1500" s="245"/>
      <c r="E1500" s="246"/>
      <c r="F1500" s="247"/>
    </row>
    <row r="1501" spans="3:6" customFormat="1" ht="15" x14ac:dyDescent="0.25">
      <c r="C1501" s="245"/>
      <c r="D1501" s="245"/>
      <c r="E1501" s="246"/>
      <c r="F1501" s="247"/>
    </row>
    <row r="1502" spans="3:6" customFormat="1" ht="15" x14ac:dyDescent="0.25">
      <c r="C1502" s="245"/>
      <c r="D1502" s="245"/>
      <c r="E1502" s="246"/>
      <c r="F1502" s="247"/>
    </row>
    <row r="1503" spans="3:6" customFormat="1" ht="15" x14ac:dyDescent="0.25">
      <c r="C1503" s="245"/>
      <c r="D1503" s="245"/>
      <c r="E1503" s="246"/>
      <c r="F1503" s="247"/>
    </row>
    <row r="1504" spans="3:6" customFormat="1" ht="15" x14ac:dyDescent="0.25">
      <c r="C1504" s="245"/>
      <c r="D1504" s="245"/>
      <c r="E1504" s="246"/>
      <c r="F1504" s="247"/>
    </row>
    <row r="1505" spans="3:6" customFormat="1" ht="15" x14ac:dyDescent="0.25">
      <c r="C1505" s="245"/>
      <c r="D1505" s="245"/>
      <c r="E1505" s="246"/>
      <c r="F1505" s="247"/>
    </row>
    <row r="1506" spans="3:6" customFormat="1" ht="15" x14ac:dyDescent="0.25">
      <c r="C1506" s="245"/>
      <c r="D1506" s="245"/>
      <c r="E1506" s="246"/>
      <c r="F1506" s="247"/>
    </row>
    <row r="1507" spans="3:6" customFormat="1" ht="15" x14ac:dyDescent="0.25">
      <c r="C1507" s="245"/>
      <c r="D1507" s="245"/>
      <c r="E1507" s="246"/>
      <c r="F1507" s="247"/>
    </row>
    <row r="1508" spans="3:6" customFormat="1" ht="15" x14ac:dyDescent="0.25">
      <c r="C1508" s="245"/>
      <c r="D1508" s="245"/>
      <c r="E1508" s="246"/>
      <c r="F1508" s="247"/>
    </row>
    <row r="1509" spans="3:6" customFormat="1" ht="15" x14ac:dyDescent="0.25">
      <c r="C1509" s="245"/>
      <c r="D1509" s="245"/>
      <c r="E1509" s="246"/>
      <c r="F1509" s="247"/>
    </row>
    <row r="1510" spans="3:6" customFormat="1" ht="15" x14ac:dyDescent="0.25">
      <c r="C1510" s="245"/>
      <c r="D1510" s="245"/>
      <c r="E1510" s="246"/>
      <c r="F1510" s="247"/>
    </row>
    <row r="1511" spans="3:6" customFormat="1" ht="15" x14ac:dyDescent="0.25">
      <c r="C1511" s="245"/>
      <c r="D1511" s="245"/>
      <c r="E1511" s="246"/>
      <c r="F1511" s="247"/>
    </row>
    <row r="1512" spans="3:6" customFormat="1" ht="15" x14ac:dyDescent="0.25">
      <c r="C1512" s="245"/>
      <c r="D1512" s="245"/>
      <c r="E1512" s="246"/>
      <c r="F1512" s="247"/>
    </row>
    <row r="1513" spans="3:6" customFormat="1" ht="15" x14ac:dyDescent="0.25">
      <c r="C1513" s="245"/>
      <c r="D1513" s="245"/>
      <c r="E1513" s="246"/>
      <c r="F1513" s="247"/>
    </row>
    <row r="1514" spans="3:6" customFormat="1" ht="15" x14ac:dyDescent="0.25">
      <c r="C1514" s="245"/>
      <c r="D1514" s="245"/>
      <c r="E1514" s="246"/>
      <c r="F1514" s="247"/>
    </row>
    <row r="1515" spans="3:6" customFormat="1" ht="15" x14ac:dyDescent="0.25">
      <c r="C1515" s="245"/>
      <c r="D1515" s="245"/>
      <c r="E1515" s="246"/>
      <c r="F1515" s="247"/>
    </row>
    <row r="1516" spans="3:6" customFormat="1" ht="15" x14ac:dyDescent="0.25">
      <c r="C1516" s="245"/>
      <c r="D1516" s="245"/>
      <c r="E1516" s="246"/>
      <c r="F1516" s="247"/>
    </row>
    <row r="1517" spans="3:6" customFormat="1" ht="15" x14ac:dyDescent="0.25">
      <c r="C1517" s="245"/>
      <c r="D1517" s="245"/>
      <c r="E1517" s="246"/>
      <c r="F1517" s="247"/>
    </row>
    <row r="1518" spans="3:6" customFormat="1" ht="15" x14ac:dyDescent="0.25">
      <c r="C1518" s="245"/>
      <c r="D1518" s="245"/>
      <c r="E1518" s="246"/>
      <c r="F1518" s="247"/>
    </row>
    <row r="1519" spans="3:6" customFormat="1" ht="15" x14ac:dyDescent="0.25">
      <c r="C1519" s="245"/>
      <c r="D1519" s="245"/>
      <c r="E1519" s="246"/>
      <c r="F1519" s="247"/>
    </row>
    <row r="1520" spans="3:6" customFormat="1" ht="15" x14ac:dyDescent="0.25">
      <c r="C1520" s="245"/>
      <c r="D1520" s="245"/>
      <c r="E1520" s="246"/>
      <c r="F1520" s="247"/>
    </row>
    <row r="1521" spans="3:6" customFormat="1" ht="15" x14ac:dyDescent="0.25">
      <c r="C1521" s="245"/>
      <c r="D1521" s="245"/>
      <c r="E1521" s="246"/>
      <c r="F1521" s="247"/>
    </row>
    <row r="1522" spans="3:6" customFormat="1" ht="15" x14ac:dyDescent="0.25">
      <c r="C1522" s="245"/>
      <c r="D1522" s="245"/>
      <c r="E1522" s="246"/>
      <c r="F1522" s="247"/>
    </row>
    <row r="1523" spans="3:6" customFormat="1" ht="15" x14ac:dyDescent="0.25">
      <c r="C1523" s="245"/>
      <c r="D1523" s="245"/>
      <c r="E1523" s="246"/>
      <c r="F1523" s="247"/>
    </row>
    <row r="1524" spans="3:6" customFormat="1" ht="15" x14ac:dyDescent="0.25">
      <c r="C1524" s="245"/>
      <c r="D1524" s="245"/>
      <c r="E1524" s="246"/>
      <c r="F1524" s="247"/>
    </row>
    <row r="1525" spans="3:6" customFormat="1" ht="15" x14ac:dyDescent="0.25">
      <c r="C1525" s="245"/>
      <c r="D1525" s="245"/>
      <c r="E1525" s="246"/>
      <c r="F1525" s="247"/>
    </row>
    <row r="1526" spans="3:6" customFormat="1" ht="15" x14ac:dyDescent="0.25">
      <c r="C1526" s="245"/>
      <c r="D1526" s="245"/>
      <c r="E1526" s="246"/>
      <c r="F1526" s="247"/>
    </row>
    <row r="1527" spans="3:6" customFormat="1" ht="15" x14ac:dyDescent="0.25">
      <c r="C1527" s="245"/>
      <c r="D1527" s="245"/>
      <c r="E1527" s="246"/>
      <c r="F1527" s="247"/>
    </row>
    <row r="1528" spans="3:6" customFormat="1" ht="15" x14ac:dyDescent="0.25">
      <c r="C1528" s="245"/>
      <c r="D1528" s="245"/>
      <c r="E1528" s="246"/>
      <c r="F1528" s="247"/>
    </row>
    <row r="1529" spans="3:6" customFormat="1" ht="15" x14ac:dyDescent="0.25">
      <c r="C1529" s="245"/>
      <c r="D1529" s="245"/>
      <c r="E1529" s="246"/>
      <c r="F1529" s="247"/>
    </row>
    <row r="1530" spans="3:6" customFormat="1" ht="15" x14ac:dyDescent="0.25">
      <c r="C1530" s="245"/>
      <c r="D1530" s="245"/>
      <c r="E1530" s="246"/>
      <c r="F1530" s="247"/>
    </row>
    <row r="1531" spans="3:6" customFormat="1" ht="15" x14ac:dyDescent="0.25">
      <c r="C1531" s="245"/>
      <c r="D1531" s="245"/>
      <c r="E1531" s="246"/>
      <c r="F1531" s="247"/>
    </row>
    <row r="1532" spans="3:6" customFormat="1" ht="15" x14ac:dyDescent="0.25">
      <c r="C1532" s="245"/>
      <c r="D1532" s="245"/>
      <c r="E1532" s="246"/>
      <c r="F1532" s="247"/>
    </row>
    <row r="1533" spans="3:6" customFormat="1" ht="15" x14ac:dyDescent="0.25">
      <c r="C1533" s="245"/>
      <c r="D1533" s="245"/>
      <c r="E1533" s="246"/>
      <c r="F1533" s="247"/>
    </row>
    <row r="1534" spans="3:6" customFormat="1" ht="15" x14ac:dyDescent="0.25">
      <c r="C1534" s="245"/>
      <c r="D1534" s="245"/>
      <c r="E1534" s="246"/>
      <c r="F1534" s="247"/>
    </row>
    <row r="1535" spans="3:6" customFormat="1" ht="15" x14ac:dyDescent="0.25">
      <c r="C1535" s="245"/>
      <c r="D1535" s="245"/>
      <c r="E1535" s="246"/>
      <c r="F1535" s="247"/>
    </row>
    <row r="1536" spans="3:6" customFormat="1" ht="15" x14ac:dyDescent="0.25">
      <c r="C1536" s="245"/>
      <c r="D1536" s="245"/>
      <c r="E1536" s="246"/>
      <c r="F1536" s="247"/>
    </row>
    <row r="1537" spans="3:6" customFormat="1" ht="15" x14ac:dyDescent="0.25">
      <c r="C1537" s="245"/>
      <c r="D1537" s="245"/>
      <c r="E1537" s="246"/>
      <c r="F1537" s="247"/>
    </row>
    <row r="1538" spans="3:6" customFormat="1" ht="15" x14ac:dyDescent="0.25">
      <c r="C1538" s="245"/>
      <c r="D1538" s="245"/>
      <c r="E1538" s="246"/>
      <c r="F1538" s="247"/>
    </row>
    <row r="1539" spans="3:6" customFormat="1" ht="15" x14ac:dyDescent="0.25">
      <c r="C1539" s="245"/>
      <c r="D1539" s="245"/>
      <c r="E1539" s="246"/>
      <c r="F1539" s="247"/>
    </row>
    <row r="1540" spans="3:6" customFormat="1" ht="15" x14ac:dyDescent="0.25">
      <c r="C1540" s="245"/>
      <c r="D1540" s="245"/>
      <c r="E1540" s="246"/>
      <c r="F1540" s="247"/>
    </row>
    <row r="1541" spans="3:6" customFormat="1" ht="15" x14ac:dyDescent="0.25">
      <c r="C1541" s="245"/>
      <c r="D1541" s="245"/>
      <c r="E1541" s="246"/>
      <c r="F1541" s="247"/>
    </row>
    <row r="1542" spans="3:6" customFormat="1" ht="15" x14ac:dyDescent="0.25">
      <c r="C1542" s="245"/>
      <c r="D1542" s="245"/>
      <c r="E1542" s="246"/>
      <c r="F1542" s="247"/>
    </row>
    <row r="1543" spans="3:6" customFormat="1" ht="15" x14ac:dyDescent="0.25">
      <c r="C1543" s="245"/>
      <c r="D1543" s="245"/>
      <c r="E1543" s="246"/>
      <c r="F1543" s="247"/>
    </row>
    <row r="1544" spans="3:6" customFormat="1" ht="15" x14ac:dyDescent="0.25">
      <c r="C1544" s="245"/>
      <c r="D1544" s="245"/>
      <c r="E1544" s="246"/>
      <c r="F1544" s="247"/>
    </row>
    <row r="1545" spans="3:6" customFormat="1" ht="15" x14ac:dyDescent="0.25">
      <c r="C1545" s="245"/>
      <c r="D1545" s="245"/>
      <c r="E1545" s="246"/>
      <c r="F1545" s="247"/>
    </row>
    <row r="1546" spans="3:6" customFormat="1" ht="15" x14ac:dyDescent="0.25">
      <c r="C1546" s="245"/>
      <c r="D1546" s="245"/>
      <c r="E1546" s="246"/>
      <c r="F1546" s="247"/>
    </row>
    <row r="1547" spans="3:6" customFormat="1" ht="15" x14ac:dyDescent="0.25">
      <c r="C1547" s="245"/>
      <c r="D1547" s="245"/>
      <c r="E1547" s="246"/>
      <c r="F1547" s="247"/>
    </row>
    <row r="1548" spans="3:6" customFormat="1" ht="15" x14ac:dyDescent="0.25">
      <c r="C1548" s="245"/>
      <c r="D1548" s="245"/>
      <c r="E1548" s="246"/>
      <c r="F1548" s="247"/>
    </row>
    <row r="1549" spans="3:6" customFormat="1" ht="15" x14ac:dyDescent="0.25">
      <c r="C1549" s="245"/>
      <c r="D1549" s="245"/>
      <c r="E1549" s="246"/>
      <c r="F1549" s="247"/>
    </row>
    <row r="1550" spans="3:6" customFormat="1" ht="15" x14ac:dyDescent="0.25">
      <c r="C1550" s="245"/>
      <c r="D1550" s="245"/>
      <c r="E1550" s="246"/>
      <c r="F1550" s="247"/>
    </row>
    <row r="1551" spans="3:6" customFormat="1" ht="15" x14ac:dyDescent="0.25">
      <c r="C1551" s="245"/>
      <c r="D1551" s="245"/>
      <c r="E1551" s="246"/>
      <c r="F1551" s="247"/>
    </row>
    <row r="1552" spans="3:6" customFormat="1" ht="15" x14ac:dyDescent="0.25">
      <c r="C1552" s="245"/>
      <c r="D1552" s="245"/>
      <c r="E1552" s="246"/>
      <c r="F1552" s="247"/>
    </row>
    <row r="1553" spans="3:6" customFormat="1" ht="15" x14ac:dyDescent="0.25">
      <c r="C1553" s="245"/>
      <c r="D1553" s="245"/>
      <c r="E1553" s="246"/>
      <c r="F1553" s="247"/>
    </row>
    <row r="1554" spans="3:6" customFormat="1" ht="15" x14ac:dyDescent="0.25">
      <c r="C1554" s="245"/>
      <c r="D1554" s="245"/>
      <c r="E1554" s="246"/>
      <c r="F1554" s="247"/>
    </row>
    <row r="1555" spans="3:6" customFormat="1" ht="15" x14ac:dyDescent="0.25">
      <c r="C1555" s="245"/>
      <c r="D1555" s="245"/>
      <c r="E1555" s="246"/>
      <c r="F1555" s="247"/>
    </row>
    <row r="1556" spans="3:6" customFormat="1" ht="15" x14ac:dyDescent="0.25">
      <c r="C1556" s="245"/>
      <c r="D1556" s="245"/>
      <c r="E1556" s="246"/>
      <c r="F1556" s="247"/>
    </row>
    <row r="1557" spans="3:6" customFormat="1" ht="15" x14ac:dyDescent="0.25">
      <c r="C1557" s="245"/>
      <c r="D1557" s="245"/>
      <c r="E1557" s="246"/>
      <c r="F1557" s="247"/>
    </row>
    <row r="1558" spans="3:6" customFormat="1" ht="15" x14ac:dyDescent="0.25">
      <c r="C1558" s="245"/>
      <c r="D1558" s="245"/>
      <c r="E1558" s="246"/>
      <c r="F1558" s="247"/>
    </row>
    <row r="1559" spans="3:6" customFormat="1" ht="15" x14ac:dyDescent="0.25">
      <c r="C1559" s="245"/>
      <c r="D1559" s="245"/>
      <c r="E1559" s="246"/>
      <c r="F1559" s="247"/>
    </row>
    <row r="1560" spans="3:6" customFormat="1" ht="15" x14ac:dyDescent="0.25">
      <c r="C1560" s="245"/>
      <c r="D1560" s="245"/>
      <c r="E1560" s="246"/>
      <c r="F1560" s="247"/>
    </row>
    <row r="1561" spans="3:6" customFormat="1" ht="15" x14ac:dyDescent="0.25">
      <c r="C1561" s="245"/>
      <c r="D1561" s="245"/>
      <c r="E1561" s="246"/>
      <c r="F1561" s="247"/>
    </row>
    <row r="1562" spans="3:6" customFormat="1" ht="15" x14ac:dyDescent="0.25">
      <c r="C1562" s="245"/>
      <c r="D1562" s="245"/>
      <c r="E1562" s="246"/>
      <c r="F1562" s="247"/>
    </row>
    <row r="1563" spans="3:6" customFormat="1" ht="15" x14ac:dyDescent="0.25">
      <c r="C1563" s="245"/>
      <c r="D1563" s="245"/>
      <c r="E1563" s="246"/>
      <c r="F1563" s="247"/>
    </row>
    <row r="1564" spans="3:6" customFormat="1" ht="15" x14ac:dyDescent="0.25">
      <c r="C1564" s="245"/>
      <c r="D1564" s="245"/>
      <c r="E1564" s="246"/>
      <c r="F1564" s="247"/>
    </row>
    <row r="1565" spans="3:6" customFormat="1" ht="15" x14ac:dyDescent="0.25">
      <c r="C1565" s="245"/>
      <c r="D1565" s="245"/>
      <c r="E1565" s="246"/>
      <c r="F1565" s="247"/>
    </row>
    <row r="1566" spans="3:6" customFormat="1" ht="15" x14ac:dyDescent="0.25">
      <c r="C1566" s="245"/>
      <c r="D1566" s="245"/>
      <c r="E1566" s="246"/>
      <c r="F1566" s="247"/>
    </row>
    <row r="1567" spans="3:6" customFormat="1" ht="15" x14ac:dyDescent="0.25">
      <c r="C1567" s="245"/>
      <c r="D1567" s="245"/>
      <c r="E1567" s="246"/>
      <c r="F1567" s="247"/>
    </row>
    <row r="1568" spans="3:6" customFormat="1" ht="15" x14ac:dyDescent="0.25">
      <c r="C1568" s="245"/>
      <c r="D1568" s="245"/>
      <c r="E1568" s="246"/>
      <c r="F1568" s="247"/>
    </row>
    <row r="1569" spans="3:6" customFormat="1" ht="15" x14ac:dyDescent="0.25">
      <c r="C1569" s="245"/>
      <c r="D1569" s="245"/>
      <c r="E1569" s="246"/>
      <c r="F1569" s="247"/>
    </row>
    <row r="1570" spans="3:6" customFormat="1" ht="15" x14ac:dyDescent="0.25">
      <c r="C1570" s="245"/>
      <c r="D1570" s="245"/>
      <c r="E1570" s="246"/>
      <c r="F1570" s="247"/>
    </row>
    <row r="1571" spans="3:6" customFormat="1" ht="15" x14ac:dyDescent="0.25">
      <c r="C1571" s="245"/>
      <c r="D1571" s="245"/>
      <c r="E1571" s="246"/>
      <c r="F1571" s="247"/>
    </row>
    <row r="1572" spans="3:6" customFormat="1" ht="15" x14ac:dyDescent="0.25">
      <c r="C1572" s="245"/>
      <c r="D1572" s="245"/>
      <c r="E1572" s="246"/>
      <c r="F1572" s="247"/>
    </row>
    <row r="1573" spans="3:6" customFormat="1" ht="15" x14ac:dyDescent="0.25">
      <c r="C1573" s="245"/>
      <c r="D1573" s="245"/>
      <c r="E1573" s="246"/>
      <c r="F1573" s="247"/>
    </row>
    <row r="1574" spans="3:6" customFormat="1" ht="15" x14ac:dyDescent="0.25">
      <c r="C1574" s="245"/>
      <c r="D1574" s="245"/>
      <c r="E1574" s="246"/>
      <c r="F1574" s="247"/>
    </row>
    <row r="1575" spans="3:6" customFormat="1" ht="15" x14ac:dyDescent="0.25">
      <c r="C1575" s="245"/>
      <c r="D1575" s="245"/>
      <c r="E1575" s="246"/>
      <c r="F1575" s="247"/>
    </row>
    <row r="1576" spans="3:6" customFormat="1" ht="15" x14ac:dyDescent="0.25">
      <c r="C1576" s="245"/>
      <c r="D1576" s="245"/>
      <c r="E1576" s="246"/>
      <c r="F1576" s="247"/>
    </row>
    <row r="1577" spans="3:6" customFormat="1" ht="15" x14ac:dyDescent="0.25">
      <c r="C1577" s="245"/>
      <c r="D1577" s="245"/>
      <c r="E1577" s="246"/>
      <c r="F1577" s="247"/>
    </row>
    <row r="1578" spans="3:6" customFormat="1" ht="15" x14ac:dyDescent="0.25">
      <c r="C1578" s="245"/>
      <c r="D1578" s="245"/>
      <c r="E1578" s="246"/>
      <c r="F1578" s="247"/>
    </row>
    <row r="1579" spans="3:6" customFormat="1" ht="15" x14ac:dyDescent="0.25">
      <c r="C1579" s="245"/>
      <c r="D1579" s="245"/>
      <c r="E1579" s="246"/>
      <c r="F1579" s="247"/>
    </row>
    <row r="1580" spans="3:6" customFormat="1" ht="15" x14ac:dyDescent="0.25">
      <c r="C1580" s="245"/>
      <c r="D1580" s="245"/>
      <c r="E1580" s="246"/>
      <c r="F1580" s="247"/>
    </row>
    <row r="1581" spans="3:6" customFormat="1" ht="15" x14ac:dyDescent="0.25">
      <c r="C1581" s="245"/>
      <c r="D1581" s="245"/>
      <c r="E1581" s="246"/>
      <c r="F1581" s="247"/>
    </row>
    <row r="1582" spans="3:6" customFormat="1" ht="15" x14ac:dyDescent="0.25">
      <c r="C1582" s="245"/>
      <c r="D1582" s="245"/>
      <c r="E1582" s="246"/>
      <c r="F1582" s="247"/>
    </row>
    <row r="1583" spans="3:6" customFormat="1" ht="15" x14ac:dyDescent="0.25">
      <c r="C1583" s="245"/>
      <c r="D1583" s="245"/>
      <c r="E1583" s="246"/>
      <c r="F1583" s="247"/>
    </row>
    <row r="1584" spans="3:6" customFormat="1" ht="15" x14ac:dyDescent="0.25">
      <c r="C1584" s="245"/>
      <c r="D1584" s="245"/>
      <c r="E1584" s="246"/>
      <c r="F1584" s="247"/>
    </row>
    <row r="1585" spans="3:6" customFormat="1" ht="15" x14ac:dyDescent="0.25">
      <c r="C1585" s="245"/>
      <c r="D1585" s="245"/>
      <c r="E1585" s="246"/>
      <c r="F1585" s="247"/>
    </row>
    <row r="1586" spans="3:6" customFormat="1" ht="15" x14ac:dyDescent="0.25">
      <c r="C1586" s="245"/>
      <c r="D1586" s="245"/>
      <c r="E1586" s="246"/>
      <c r="F1586" s="247"/>
    </row>
    <row r="1587" spans="3:6" customFormat="1" ht="15" x14ac:dyDescent="0.25">
      <c r="C1587" s="245"/>
      <c r="D1587" s="245"/>
      <c r="E1587" s="246"/>
      <c r="F1587" s="247"/>
    </row>
    <row r="1588" spans="3:6" customFormat="1" ht="15" x14ac:dyDescent="0.25">
      <c r="C1588" s="245"/>
      <c r="D1588" s="245"/>
      <c r="E1588" s="246"/>
      <c r="F1588" s="247"/>
    </row>
    <row r="1589" spans="3:6" customFormat="1" ht="15" x14ac:dyDescent="0.25">
      <c r="C1589" s="245"/>
      <c r="D1589" s="245"/>
      <c r="E1589" s="246"/>
      <c r="F1589" s="247"/>
    </row>
    <row r="1590" spans="3:6" customFormat="1" ht="15" x14ac:dyDescent="0.25">
      <c r="C1590" s="245"/>
      <c r="D1590" s="245"/>
      <c r="E1590" s="246"/>
      <c r="F1590" s="247"/>
    </row>
    <row r="1591" spans="3:6" customFormat="1" ht="15" x14ac:dyDescent="0.25">
      <c r="C1591" s="245"/>
      <c r="D1591" s="245"/>
      <c r="E1591" s="246"/>
      <c r="F1591" s="247"/>
    </row>
    <row r="1592" spans="3:6" customFormat="1" ht="15" x14ac:dyDescent="0.25">
      <c r="C1592" s="245"/>
      <c r="D1592" s="245"/>
      <c r="E1592" s="246"/>
      <c r="F1592" s="247"/>
    </row>
    <row r="1593" spans="3:6" customFormat="1" ht="15" x14ac:dyDescent="0.25">
      <c r="C1593" s="245"/>
      <c r="D1593" s="245"/>
      <c r="E1593" s="246"/>
      <c r="F1593" s="247"/>
    </row>
    <row r="1594" spans="3:6" customFormat="1" ht="15" x14ac:dyDescent="0.25">
      <c r="C1594" s="245"/>
      <c r="D1594" s="245"/>
      <c r="E1594" s="246"/>
      <c r="F1594" s="247"/>
    </row>
    <row r="1595" spans="3:6" customFormat="1" ht="15" x14ac:dyDescent="0.25">
      <c r="C1595" s="245"/>
      <c r="D1595" s="245"/>
      <c r="E1595" s="246"/>
      <c r="F1595" s="247"/>
    </row>
    <row r="1596" spans="3:6" customFormat="1" ht="15" x14ac:dyDescent="0.25">
      <c r="C1596" s="245"/>
      <c r="D1596" s="245"/>
      <c r="E1596" s="246"/>
      <c r="F1596" s="247"/>
    </row>
    <row r="1597" spans="3:6" customFormat="1" ht="15" x14ac:dyDescent="0.25">
      <c r="C1597" s="245"/>
      <c r="D1597" s="245"/>
      <c r="E1597" s="246"/>
      <c r="F1597" s="247"/>
    </row>
    <row r="1598" spans="3:6" customFormat="1" ht="15" x14ac:dyDescent="0.25">
      <c r="C1598" s="245"/>
      <c r="D1598" s="245"/>
      <c r="E1598" s="246"/>
      <c r="F1598" s="247"/>
    </row>
    <row r="1599" spans="3:6" customFormat="1" ht="15" x14ac:dyDescent="0.25">
      <c r="C1599" s="245"/>
      <c r="D1599" s="245"/>
      <c r="E1599" s="246"/>
      <c r="F1599" s="247"/>
    </row>
    <row r="1600" spans="3:6" customFormat="1" ht="15" x14ac:dyDescent="0.25">
      <c r="C1600" s="245"/>
      <c r="D1600" s="245"/>
      <c r="E1600" s="246"/>
      <c r="F1600" s="247"/>
    </row>
    <row r="1601" spans="3:6" customFormat="1" ht="15" x14ac:dyDescent="0.25">
      <c r="C1601" s="245"/>
      <c r="D1601" s="245"/>
      <c r="E1601" s="246"/>
      <c r="F1601" s="247"/>
    </row>
    <row r="1602" spans="3:6" customFormat="1" ht="15" x14ac:dyDescent="0.25">
      <c r="C1602" s="245"/>
      <c r="D1602" s="245"/>
      <c r="E1602" s="246"/>
      <c r="F1602" s="247"/>
    </row>
    <row r="1603" spans="3:6" customFormat="1" ht="15" x14ac:dyDescent="0.25">
      <c r="C1603" s="245"/>
      <c r="D1603" s="245"/>
      <c r="E1603" s="246"/>
      <c r="F1603" s="247"/>
    </row>
    <row r="1604" spans="3:6" customFormat="1" ht="15" x14ac:dyDescent="0.25">
      <c r="C1604" s="245"/>
      <c r="D1604" s="245"/>
      <c r="E1604" s="246"/>
      <c r="F1604" s="247"/>
    </row>
    <row r="1605" spans="3:6" customFormat="1" ht="15" x14ac:dyDescent="0.25">
      <c r="C1605" s="245"/>
      <c r="D1605" s="245"/>
      <c r="E1605" s="246"/>
      <c r="F1605" s="247"/>
    </row>
    <row r="1606" spans="3:6" customFormat="1" ht="15" x14ac:dyDescent="0.25">
      <c r="C1606" s="245"/>
      <c r="D1606" s="245"/>
      <c r="E1606" s="246"/>
      <c r="F1606" s="247"/>
    </row>
    <row r="1607" spans="3:6" customFormat="1" ht="15" x14ac:dyDescent="0.25">
      <c r="C1607" s="245"/>
      <c r="D1607" s="245"/>
      <c r="E1607" s="246"/>
      <c r="F1607" s="247"/>
    </row>
    <row r="1608" spans="3:6" customFormat="1" ht="15" x14ac:dyDescent="0.25">
      <c r="C1608" s="245"/>
      <c r="D1608" s="245"/>
      <c r="E1608" s="246"/>
      <c r="F1608" s="247"/>
    </row>
    <row r="1609" spans="3:6" customFormat="1" ht="15" x14ac:dyDescent="0.25">
      <c r="C1609" s="245"/>
      <c r="D1609" s="245"/>
      <c r="E1609" s="246"/>
      <c r="F1609" s="247"/>
    </row>
    <row r="1610" spans="3:6" customFormat="1" ht="15" x14ac:dyDescent="0.25">
      <c r="C1610" s="245"/>
      <c r="D1610" s="245"/>
      <c r="E1610" s="246"/>
      <c r="F1610" s="247"/>
    </row>
    <row r="1611" spans="3:6" customFormat="1" ht="15" x14ac:dyDescent="0.25">
      <c r="C1611" s="245"/>
      <c r="D1611" s="245"/>
      <c r="E1611" s="246"/>
      <c r="F1611" s="247"/>
    </row>
    <row r="1612" spans="3:6" customFormat="1" ht="15" x14ac:dyDescent="0.25">
      <c r="C1612" s="245"/>
      <c r="D1612" s="245"/>
      <c r="E1612" s="246"/>
      <c r="F1612" s="247"/>
    </row>
    <row r="1613" spans="3:6" customFormat="1" ht="15" x14ac:dyDescent="0.25">
      <c r="C1613" s="245"/>
      <c r="D1613" s="245"/>
      <c r="E1613" s="246"/>
      <c r="F1613" s="247"/>
    </row>
    <row r="1614" spans="3:6" customFormat="1" ht="15" x14ac:dyDescent="0.25">
      <c r="C1614" s="245"/>
      <c r="D1614" s="245"/>
      <c r="E1614" s="246"/>
      <c r="F1614" s="247"/>
    </row>
    <row r="1615" spans="3:6" customFormat="1" ht="15" x14ac:dyDescent="0.25">
      <c r="C1615" s="245"/>
      <c r="D1615" s="245"/>
      <c r="E1615" s="246"/>
      <c r="F1615" s="247"/>
    </row>
    <row r="1616" spans="3:6" customFormat="1" ht="15" x14ac:dyDescent="0.25">
      <c r="C1616" s="245"/>
      <c r="D1616" s="245"/>
      <c r="E1616" s="246"/>
      <c r="F1616" s="247"/>
    </row>
    <row r="1617" spans="3:6" customFormat="1" ht="15" x14ac:dyDescent="0.25">
      <c r="C1617" s="245"/>
      <c r="D1617" s="245"/>
      <c r="E1617" s="246"/>
      <c r="F1617" s="247"/>
    </row>
    <row r="1618" spans="3:6" customFormat="1" ht="15" x14ac:dyDescent="0.25">
      <c r="C1618" s="245"/>
      <c r="D1618" s="245"/>
      <c r="E1618" s="246"/>
      <c r="F1618" s="247"/>
    </row>
    <row r="1619" spans="3:6" customFormat="1" ht="15" x14ac:dyDescent="0.25">
      <c r="C1619" s="245"/>
      <c r="D1619" s="245"/>
      <c r="E1619" s="246"/>
      <c r="F1619" s="247"/>
    </row>
    <row r="1620" spans="3:6" customFormat="1" ht="15" x14ac:dyDescent="0.25">
      <c r="C1620" s="245"/>
      <c r="D1620" s="245"/>
      <c r="E1620" s="246"/>
      <c r="F1620" s="247"/>
    </row>
    <row r="1621" spans="3:6" customFormat="1" ht="15" x14ac:dyDescent="0.25">
      <c r="C1621" s="245"/>
      <c r="D1621" s="245"/>
      <c r="E1621" s="246"/>
      <c r="F1621" s="247"/>
    </row>
    <row r="1622" spans="3:6" customFormat="1" ht="15" x14ac:dyDescent="0.25">
      <c r="C1622" s="245"/>
      <c r="D1622" s="245"/>
      <c r="E1622" s="246"/>
      <c r="F1622" s="247"/>
    </row>
    <row r="1623" spans="3:6" customFormat="1" ht="15" x14ac:dyDescent="0.25">
      <c r="C1623" s="245"/>
      <c r="D1623" s="245"/>
      <c r="E1623" s="246"/>
      <c r="F1623" s="247"/>
    </row>
    <row r="1624" spans="3:6" customFormat="1" ht="15" x14ac:dyDescent="0.25">
      <c r="C1624" s="245"/>
      <c r="D1624" s="245"/>
      <c r="E1624" s="246"/>
      <c r="F1624" s="247"/>
    </row>
    <row r="1625" spans="3:6" customFormat="1" ht="15" x14ac:dyDescent="0.25">
      <c r="C1625" s="245"/>
      <c r="D1625" s="245"/>
      <c r="E1625" s="246"/>
      <c r="F1625" s="247"/>
    </row>
    <row r="1626" spans="3:6" customFormat="1" ht="15" x14ac:dyDescent="0.25">
      <c r="C1626" s="245"/>
      <c r="D1626" s="245"/>
      <c r="E1626" s="246"/>
      <c r="F1626" s="247"/>
    </row>
    <row r="1627" spans="3:6" customFormat="1" ht="15" x14ac:dyDescent="0.25">
      <c r="C1627" s="245"/>
      <c r="D1627" s="245"/>
      <c r="E1627" s="246"/>
      <c r="F1627" s="247"/>
    </row>
    <row r="1628" spans="3:6" customFormat="1" ht="15" x14ac:dyDescent="0.25">
      <c r="C1628" s="245"/>
      <c r="D1628" s="245"/>
      <c r="E1628" s="246"/>
      <c r="F1628" s="247"/>
    </row>
    <row r="1629" spans="3:6" customFormat="1" ht="15" x14ac:dyDescent="0.25">
      <c r="C1629" s="245"/>
      <c r="D1629" s="245"/>
      <c r="E1629" s="246"/>
      <c r="F1629" s="247"/>
    </row>
    <row r="1630" spans="3:6" customFormat="1" ht="15" x14ac:dyDescent="0.25">
      <c r="C1630" s="245"/>
      <c r="D1630" s="245"/>
      <c r="E1630" s="246"/>
      <c r="F1630" s="247"/>
    </row>
    <row r="1631" spans="3:6" customFormat="1" ht="15" x14ac:dyDescent="0.25">
      <c r="C1631" s="245"/>
      <c r="D1631" s="245"/>
      <c r="E1631" s="246"/>
      <c r="F1631" s="247"/>
    </row>
    <row r="1632" spans="3:6" customFormat="1" ht="15" x14ac:dyDescent="0.25">
      <c r="C1632" s="245"/>
      <c r="D1632" s="245"/>
      <c r="E1632" s="246"/>
      <c r="F1632" s="247"/>
    </row>
    <row r="1633" spans="3:6" customFormat="1" ht="15" x14ac:dyDescent="0.25">
      <c r="C1633" s="245"/>
      <c r="D1633" s="245"/>
      <c r="E1633" s="246"/>
      <c r="F1633" s="247"/>
    </row>
    <row r="1634" spans="3:6" customFormat="1" ht="15" x14ac:dyDescent="0.25">
      <c r="C1634" s="245"/>
      <c r="D1634" s="245"/>
      <c r="E1634" s="246"/>
      <c r="F1634" s="247"/>
    </row>
    <row r="1635" spans="3:6" customFormat="1" ht="15" x14ac:dyDescent="0.25">
      <c r="C1635" s="245"/>
      <c r="D1635" s="245"/>
      <c r="E1635" s="246"/>
      <c r="F1635" s="247"/>
    </row>
    <row r="1636" spans="3:6" customFormat="1" ht="15" x14ac:dyDescent="0.25">
      <c r="C1636" s="245"/>
      <c r="D1636" s="245"/>
      <c r="E1636" s="246"/>
      <c r="F1636" s="247"/>
    </row>
    <row r="1637" spans="3:6" customFormat="1" ht="15" x14ac:dyDescent="0.25">
      <c r="C1637" s="245"/>
      <c r="D1637" s="245"/>
      <c r="E1637" s="246"/>
      <c r="F1637" s="247"/>
    </row>
    <row r="1638" spans="3:6" customFormat="1" ht="15" x14ac:dyDescent="0.25">
      <c r="C1638" s="245"/>
      <c r="D1638" s="245"/>
      <c r="E1638" s="246"/>
      <c r="F1638" s="247"/>
    </row>
    <row r="1639" spans="3:6" customFormat="1" ht="15" x14ac:dyDescent="0.25">
      <c r="C1639" s="245"/>
      <c r="D1639" s="245"/>
      <c r="E1639" s="246"/>
      <c r="F1639" s="247"/>
    </row>
    <row r="1640" spans="3:6" customFormat="1" ht="15" x14ac:dyDescent="0.25">
      <c r="C1640" s="245"/>
      <c r="D1640" s="245"/>
      <c r="E1640" s="246"/>
      <c r="F1640" s="247"/>
    </row>
    <row r="1641" spans="3:6" customFormat="1" ht="15" x14ac:dyDescent="0.25">
      <c r="C1641" s="245"/>
      <c r="D1641" s="245"/>
      <c r="E1641" s="246"/>
      <c r="F1641" s="247"/>
    </row>
    <row r="1642" spans="3:6" customFormat="1" ht="15" x14ac:dyDescent="0.25">
      <c r="C1642" s="245"/>
      <c r="D1642" s="245"/>
      <c r="E1642" s="246"/>
      <c r="F1642" s="247"/>
    </row>
    <row r="1643" spans="3:6" customFormat="1" ht="15" x14ac:dyDescent="0.25">
      <c r="C1643" s="245"/>
      <c r="D1643" s="245"/>
      <c r="E1643" s="246"/>
      <c r="F1643" s="247"/>
    </row>
    <row r="1644" spans="3:6" customFormat="1" ht="15" x14ac:dyDescent="0.25">
      <c r="C1644" s="245"/>
      <c r="D1644" s="245"/>
      <c r="E1644" s="246"/>
      <c r="F1644" s="247"/>
    </row>
    <row r="1645" spans="3:6" customFormat="1" ht="15" x14ac:dyDescent="0.25">
      <c r="C1645" s="245"/>
      <c r="D1645" s="245"/>
      <c r="E1645" s="246"/>
      <c r="F1645" s="247"/>
    </row>
    <row r="1646" spans="3:6" customFormat="1" ht="15" x14ac:dyDescent="0.25">
      <c r="C1646" s="245"/>
      <c r="D1646" s="245"/>
      <c r="E1646" s="246"/>
      <c r="F1646" s="247"/>
    </row>
    <row r="1647" spans="3:6" customFormat="1" ht="15" x14ac:dyDescent="0.25">
      <c r="C1647" s="245"/>
      <c r="D1647" s="245"/>
      <c r="E1647" s="246"/>
      <c r="F1647" s="247"/>
    </row>
    <row r="1648" spans="3:6" customFormat="1" ht="15" x14ac:dyDescent="0.25">
      <c r="C1648" s="245"/>
      <c r="D1648" s="245"/>
      <c r="E1648" s="246"/>
      <c r="F1648" s="247"/>
    </row>
    <row r="1649" spans="3:6" customFormat="1" ht="15" x14ac:dyDescent="0.25">
      <c r="C1649" s="245"/>
      <c r="D1649" s="245"/>
      <c r="E1649" s="246"/>
      <c r="F1649" s="247"/>
    </row>
    <row r="1650" spans="3:6" customFormat="1" ht="15" x14ac:dyDescent="0.25">
      <c r="C1650" s="245"/>
      <c r="D1650" s="245"/>
      <c r="E1650" s="246"/>
      <c r="F1650" s="247"/>
    </row>
    <row r="1651" spans="3:6" customFormat="1" ht="15" x14ac:dyDescent="0.25">
      <c r="C1651" s="245"/>
      <c r="D1651" s="245"/>
      <c r="E1651" s="246"/>
      <c r="F1651" s="247"/>
    </row>
    <row r="1652" spans="3:6" customFormat="1" ht="15" x14ac:dyDescent="0.25">
      <c r="C1652" s="245"/>
      <c r="D1652" s="245"/>
      <c r="E1652" s="246"/>
      <c r="F1652" s="247"/>
    </row>
    <row r="1653" spans="3:6" customFormat="1" ht="15" x14ac:dyDescent="0.25">
      <c r="C1653" s="245"/>
      <c r="D1653" s="245"/>
      <c r="E1653" s="246"/>
      <c r="F1653" s="247"/>
    </row>
    <row r="1654" spans="3:6" customFormat="1" ht="15" x14ac:dyDescent="0.25">
      <c r="C1654" s="245"/>
      <c r="D1654" s="245"/>
      <c r="E1654" s="246"/>
      <c r="F1654" s="247"/>
    </row>
    <row r="1655" spans="3:6" customFormat="1" ht="15" x14ac:dyDescent="0.25">
      <c r="C1655" s="245"/>
      <c r="D1655" s="245"/>
      <c r="E1655" s="246"/>
      <c r="F1655" s="247"/>
    </row>
    <row r="1656" spans="3:6" customFormat="1" ht="15" x14ac:dyDescent="0.25">
      <c r="C1656" s="245"/>
      <c r="D1656" s="245"/>
      <c r="E1656" s="246"/>
      <c r="F1656" s="247"/>
    </row>
    <row r="1657" spans="3:6" customFormat="1" ht="15" x14ac:dyDescent="0.25">
      <c r="C1657" s="245"/>
      <c r="D1657" s="245"/>
      <c r="E1657" s="246"/>
      <c r="F1657" s="247"/>
    </row>
    <row r="1658" spans="3:6" customFormat="1" ht="15" x14ac:dyDescent="0.25">
      <c r="C1658" s="245"/>
      <c r="D1658" s="245"/>
      <c r="E1658" s="246"/>
      <c r="F1658" s="247"/>
    </row>
    <row r="1659" spans="3:6" customFormat="1" ht="15" x14ac:dyDescent="0.25">
      <c r="C1659" s="245"/>
      <c r="D1659" s="245"/>
      <c r="E1659" s="246"/>
      <c r="F1659" s="247"/>
    </row>
    <row r="1660" spans="3:6" customFormat="1" ht="15" x14ac:dyDescent="0.25">
      <c r="C1660" s="245"/>
      <c r="D1660" s="245"/>
      <c r="E1660" s="246"/>
      <c r="F1660" s="247"/>
    </row>
    <row r="1661" spans="3:6" customFormat="1" ht="15" x14ac:dyDescent="0.25">
      <c r="C1661" s="245"/>
      <c r="D1661" s="245"/>
      <c r="E1661" s="246"/>
      <c r="F1661" s="247"/>
    </row>
    <row r="1662" spans="3:6" customFormat="1" ht="15" x14ac:dyDescent="0.25">
      <c r="C1662" s="245"/>
      <c r="D1662" s="245"/>
      <c r="E1662" s="246"/>
      <c r="F1662" s="247"/>
    </row>
    <row r="1663" spans="3:6" customFormat="1" ht="15" x14ac:dyDescent="0.25">
      <c r="C1663" s="245"/>
      <c r="D1663" s="245"/>
      <c r="E1663" s="246"/>
      <c r="F1663" s="247"/>
    </row>
    <row r="1664" spans="3:6" customFormat="1" ht="15" x14ac:dyDescent="0.25">
      <c r="C1664" s="245"/>
      <c r="D1664" s="245"/>
      <c r="E1664" s="246"/>
      <c r="F1664" s="247"/>
    </row>
    <row r="1665" spans="3:6" customFormat="1" ht="15" x14ac:dyDescent="0.25">
      <c r="C1665" s="245"/>
      <c r="D1665" s="245"/>
      <c r="E1665" s="246"/>
      <c r="F1665" s="247"/>
    </row>
    <row r="1666" spans="3:6" customFormat="1" ht="15" x14ac:dyDescent="0.25">
      <c r="C1666" s="245"/>
      <c r="D1666" s="245"/>
      <c r="E1666" s="246"/>
      <c r="F1666" s="247"/>
    </row>
    <row r="1667" spans="3:6" customFormat="1" ht="15" x14ac:dyDescent="0.25">
      <c r="C1667" s="245"/>
      <c r="D1667" s="245"/>
      <c r="E1667" s="246"/>
      <c r="F1667" s="247"/>
    </row>
    <row r="1668" spans="3:6" customFormat="1" ht="15" x14ac:dyDescent="0.25">
      <c r="C1668" s="245"/>
      <c r="D1668" s="245"/>
      <c r="E1668" s="246"/>
      <c r="F1668" s="247"/>
    </row>
    <row r="1669" spans="3:6" customFormat="1" ht="15" x14ac:dyDescent="0.25">
      <c r="C1669" s="245"/>
      <c r="D1669" s="245"/>
      <c r="E1669" s="246"/>
      <c r="F1669" s="247"/>
    </row>
    <row r="1670" spans="3:6" customFormat="1" ht="15" x14ac:dyDescent="0.25">
      <c r="C1670" s="245"/>
      <c r="D1670" s="245"/>
      <c r="E1670" s="246"/>
      <c r="F1670" s="247"/>
    </row>
    <row r="1671" spans="3:6" customFormat="1" ht="15" x14ac:dyDescent="0.25">
      <c r="C1671" s="245"/>
      <c r="D1671" s="245"/>
      <c r="E1671" s="246"/>
      <c r="F1671" s="247"/>
    </row>
    <row r="1672" spans="3:6" customFormat="1" ht="15" x14ac:dyDescent="0.25">
      <c r="C1672" s="245"/>
      <c r="D1672" s="245"/>
      <c r="E1672" s="246"/>
      <c r="F1672" s="247"/>
    </row>
    <row r="1673" spans="3:6" customFormat="1" ht="15" x14ac:dyDescent="0.25">
      <c r="C1673" s="245"/>
      <c r="D1673" s="245"/>
      <c r="E1673" s="246"/>
      <c r="F1673" s="247"/>
    </row>
    <row r="1674" spans="3:6" customFormat="1" ht="15" x14ac:dyDescent="0.25">
      <c r="C1674" s="245"/>
      <c r="D1674" s="245"/>
      <c r="E1674" s="246"/>
      <c r="F1674" s="247"/>
    </row>
    <row r="1675" spans="3:6" customFormat="1" ht="15" x14ac:dyDescent="0.25">
      <c r="C1675" s="245"/>
      <c r="D1675" s="245"/>
      <c r="E1675" s="246"/>
      <c r="F1675" s="247"/>
    </row>
    <row r="1676" spans="3:6" customFormat="1" ht="15" x14ac:dyDescent="0.25">
      <c r="C1676" s="245"/>
      <c r="D1676" s="245"/>
      <c r="E1676" s="246"/>
      <c r="F1676" s="247"/>
    </row>
    <row r="1677" spans="3:6" customFormat="1" ht="15" x14ac:dyDescent="0.25">
      <c r="C1677" s="245"/>
      <c r="D1677" s="245"/>
      <c r="E1677" s="246"/>
      <c r="F1677" s="247"/>
    </row>
    <row r="1678" spans="3:6" customFormat="1" ht="15" x14ac:dyDescent="0.25">
      <c r="C1678" s="245"/>
      <c r="D1678" s="245"/>
      <c r="E1678" s="246"/>
      <c r="F1678" s="247"/>
    </row>
    <row r="1679" spans="3:6" customFormat="1" ht="15" x14ac:dyDescent="0.25">
      <c r="C1679" s="245"/>
      <c r="D1679" s="245"/>
      <c r="E1679" s="246"/>
      <c r="F1679" s="247"/>
    </row>
    <row r="1680" spans="3:6" customFormat="1" ht="15" x14ac:dyDescent="0.25">
      <c r="C1680" s="245"/>
      <c r="D1680" s="245"/>
      <c r="E1680" s="246"/>
      <c r="F1680" s="247"/>
    </row>
    <row r="1681" spans="3:6" customFormat="1" ht="15" x14ac:dyDescent="0.25">
      <c r="C1681" s="245"/>
      <c r="D1681" s="245"/>
      <c r="E1681" s="246"/>
      <c r="F1681" s="247"/>
    </row>
    <row r="1682" spans="3:6" customFormat="1" ht="15" x14ac:dyDescent="0.25">
      <c r="C1682" s="245"/>
      <c r="D1682" s="245"/>
      <c r="E1682" s="246"/>
      <c r="F1682" s="247"/>
    </row>
    <row r="1683" spans="3:6" customFormat="1" ht="15" x14ac:dyDescent="0.25">
      <c r="C1683" s="245"/>
      <c r="D1683" s="245"/>
      <c r="E1683" s="246"/>
      <c r="F1683" s="247"/>
    </row>
    <row r="1684" spans="3:6" customFormat="1" ht="15" x14ac:dyDescent="0.25">
      <c r="C1684" s="245"/>
      <c r="D1684" s="245"/>
      <c r="E1684" s="246"/>
      <c r="F1684" s="247"/>
    </row>
    <row r="1685" spans="3:6" customFormat="1" ht="15" x14ac:dyDescent="0.25">
      <c r="C1685" s="245"/>
      <c r="D1685" s="245"/>
      <c r="E1685" s="246"/>
      <c r="F1685" s="247"/>
    </row>
    <row r="1686" spans="3:6" customFormat="1" ht="15" x14ac:dyDescent="0.25">
      <c r="C1686" s="245"/>
      <c r="D1686" s="245"/>
      <c r="E1686" s="246"/>
      <c r="F1686" s="247"/>
    </row>
    <row r="1687" spans="3:6" customFormat="1" ht="15" x14ac:dyDescent="0.25">
      <c r="C1687" s="245"/>
      <c r="D1687" s="245"/>
      <c r="E1687" s="246"/>
      <c r="F1687" s="247"/>
    </row>
    <row r="1688" spans="3:6" customFormat="1" ht="15" x14ac:dyDescent="0.25">
      <c r="C1688" s="245"/>
      <c r="D1688" s="245"/>
      <c r="E1688" s="246"/>
      <c r="F1688" s="247"/>
    </row>
    <row r="1689" spans="3:6" customFormat="1" ht="15" x14ac:dyDescent="0.25">
      <c r="C1689" s="245"/>
      <c r="D1689" s="245"/>
      <c r="E1689" s="246"/>
      <c r="F1689" s="247"/>
    </row>
    <row r="1690" spans="3:6" customFormat="1" ht="15" x14ac:dyDescent="0.25">
      <c r="C1690" s="245"/>
      <c r="D1690" s="245"/>
      <c r="E1690" s="246"/>
      <c r="F1690" s="247"/>
    </row>
    <row r="1691" spans="3:6" customFormat="1" ht="15" x14ac:dyDescent="0.25">
      <c r="C1691" s="245"/>
      <c r="D1691" s="245"/>
      <c r="E1691" s="246"/>
      <c r="F1691" s="247"/>
    </row>
    <row r="1692" spans="3:6" customFormat="1" ht="15" x14ac:dyDescent="0.25">
      <c r="C1692" s="245"/>
      <c r="D1692" s="245"/>
      <c r="E1692" s="246"/>
      <c r="F1692" s="247"/>
    </row>
    <row r="1693" spans="3:6" customFormat="1" ht="15" x14ac:dyDescent="0.25">
      <c r="C1693" s="245"/>
      <c r="D1693" s="245"/>
      <c r="E1693" s="246"/>
      <c r="F1693" s="247"/>
    </row>
    <row r="1694" spans="3:6" customFormat="1" ht="15" x14ac:dyDescent="0.25">
      <c r="C1694" s="245"/>
      <c r="D1694" s="245"/>
      <c r="E1694" s="246"/>
      <c r="F1694" s="247"/>
    </row>
    <row r="1695" spans="3:6" customFormat="1" ht="15" x14ac:dyDescent="0.25">
      <c r="C1695" s="245"/>
      <c r="D1695" s="245"/>
      <c r="E1695" s="246"/>
      <c r="F1695" s="247"/>
    </row>
    <row r="1696" spans="3:6" customFormat="1" ht="15" x14ac:dyDescent="0.25">
      <c r="C1696" s="245"/>
      <c r="D1696" s="245"/>
      <c r="E1696" s="246"/>
      <c r="F1696" s="247"/>
    </row>
    <row r="1697" spans="3:6" customFormat="1" ht="15" x14ac:dyDescent="0.25">
      <c r="C1697" s="245"/>
      <c r="D1697" s="245"/>
      <c r="E1697" s="246"/>
      <c r="F1697" s="247"/>
    </row>
    <row r="1698" spans="3:6" customFormat="1" ht="15" x14ac:dyDescent="0.25">
      <c r="C1698" s="245"/>
      <c r="D1698" s="245"/>
      <c r="E1698" s="246"/>
      <c r="F1698" s="247"/>
    </row>
    <row r="1699" spans="3:6" customFormat="1" ht="15" x14ac:dyDescent="0.25">
      <c r="C1699" s="245"/>
      <c r="D1699" s="245"/>
      <c r="E1699" s="246"/>
      <c r="F1699" s="247"/>
    </row>
    <row r="1700" spans="3:6" customFormat="1" ht="15" x14ac:dyDescent="0.25">
      <c r="C1700" s="245"/>
      <c r="D1700" s="245"/>
      <c r="E1700" s="246"/>
      <c r="F1700" s="247"/>
    </row>
    <row r="1701" spans="3:6" customFormat="1" ht="15" x14ac:dyDescent="0.25">
      <c r="C1701" s="245"/>
      <c r="D1701" s="245"/>
      <c r="E1701" s="246"/>
      <c r="F1701" s="247"/>
    </row>
    <row r="1702" spans="3:6" customFormat="1" ht="15" x14ac:dyDescent="0.25">
      <c r="C1702" s="245"/>
      <c r="D1702" s="245"/>
      <c r="E1702" s="246"/>
      <c r="F1702" s="247"/>
    </row>
    <row r="1703" spans="3:6" customFormat="1" ht="15" x14ac:dyDescent="0.25">
      <c r="C1703" s="245"/>
      <c r="D1703" s="245"/>
      <c r="E1703" s="246"/>
      <c r="F1703" s="247"/>
    </row>
    <row r="1704" spans="3:6" customFormat="1" ht="15" x14ac:dyDescent="0.25">
      <c r="C1704" s="245"/>
      <c r="D1704" s="245"/>
      <c r="E1704" s="246"/>
      <c r="F1704" s="247"/>
    </row>
    <row r="1705" spans="3:6" customFormat="1" ht="15" x14ac:dyDescent="0.25">
      <c r="C1705" s="245"/>
      <c r="D1705" s="245"/>
      <c r="E1705" s="246"/>
      <c r="F1705" s="247"/>
    </row>
    <row r="1706" spans="3:6" customFormat="1" ht="15" x14ac:dyDescent="0.25">
      <c r="C1706" s="245"/>
      <c r="D1706" s="245"/>
      <c r="E1706" s="246"/>
      <c r="F1706" s="247"/>
    </row>
    <row r="1707" spans="3:6" customFormat="1" ht="15" x14ac:dyDescent="0.25">
      <c r="C1707" s="245"/>
      <c r="D1707" s="245"/>
      <c r="E1707" s="246"/>
      <c r="F1707" s="247"/>
    </row>
    <row r="1708" spans="3:6" customFormat="1" ht="15" x14ac:dyDescent="0.25">
      <c r="C1708" s="245"/>
      <c r="D1708" s="245"/>
      <c r="E1708" s="246"/>
      <c r="F1708" s="247"/>
    </row>
    <row r="1709" spans="3:6" customFormat="1" ht="15" x14ac:dyDescent="0.25">
      <c r="C1709" s="245"/>
      <c r="D1709" s="245"/>
      <c r="E1709" s="246"/>
      <c r="F1709" s="247"/>
    </row>
    <row r="1710" spans="3:6" customFormat="1" ht="15" x14ac:dyDescent="0.25">
      <c r="C1710" s="245"/>
      <c r="D1710" s="245"/>
      <c r="E1710" s="246"/>
      <c r="F1710" s="247"/>
    </row>
    <row r="1711" spans="3:6" customFormat="1" ht="15" x14ac:dyDescent="0.25">
      <c r="C1711" s="245"/>
      <c r="D1711" s="245"/>
      <c r="E1711" s="246"/>
      <c r="F1711" s="247"/>
    </row>
    <row r="1712" spans="3:6" customFormat="1" ht="15" x14ac:dyDescent="0.25">
      <c r="C1712" s="245"/>
      <c r="D1712" s="245"/>
      <c r="E1712" s="246"/>
      <c r="F1712" s="247"/>
    </row>
    <row r="1713" spans="3:6" customFormat="1" ht="15" x14ac:dyDescent="0.25">
      <c r="C1713" s="245"/>
      <c r="D1713" s="245"/>
      <c r="E1713" s="246"/>
      <c r="F1713" s="247"/>
    </row>
    <row r="1714" spans="3:6" customFormat="1" ht="15" x14ac:dyDescent="0.25">
      <c r="C1714" s="245"/>
      <c r="D1714" s="245"/>
      <c r="E1714" s="246"/>
      <c r="F1714" s="247"/>
    </row>
    <row r="1715" spans="3:6" customFormat="1" ht="15" x14ac:dyDescent="0.25">
      <c r="C1715" s="245"/>
      <c r="D1715" s="245"/>
      <c r="E1715" s="246"/>
      <c r="F1715" s="247"/>
    </row>
    <row r="1716" spans="3:6" customFormat="1" ht="15" x14ac:dyDescent="0.25">
      <c r="C1716" s="245"/>
      <c r="D1716" s="245"/>
      <c r="E1716" s="246"/>
      <c r="F1716" s="247"/>
    </row>
    <row r="1717" spans="3:6" customFormat="1" ht="15" x14ac:dyDescent="0.25">
      <c r="C1717" s="245"/>
      <c r="D1717" s="245"/>
      <c r="E1717" s="246"/>
      <c r="F1717" s="247"/>
    </row>
    <row r="1718" spans="3:6" customFormat="1" ht="15" x14ac:dyDescent="0.25">
      <c r="C1718" s="245"/>
      <c r="D1718" s="245"/>
      <c r="E1718" s="246"/>
      <c r="F1718" s="247"/>
    </row>
    <row r="1719" spans="3:6" customFormat="1" ht="15" x14ac:dyDescent="0.25">
      <c r="C1719" s="245"/>
      <c r="D1719" s="245"/>
      <c r="E1719" s="246"/>
      <c r="F1719" s="247"/>
    </row>
    <row r="1720" spans="3:6" customFormat="1" ht="15" x14ac:dyDescent="0.25">
      <c r="C1720" s="245"/>
      <c r="D1720" s="245"/>
      <c r="E1720" s="246"/>
      <c r="F1720" s="247"/>
    </row>
    <row r="1721" spans="3:6" customFormat="1" ht="15" x14ac:dyDescent="0.25">
      <c r="C1721" s="245"/>
      <c r="D1721" s="245"/>
      <c r="E1721" s="246"/>
      <c r="F1721" s="247"/>
    </row>
    <row r="1722" spans="3:6" customFormat="1" ht="15" x14ac:dyDescent="0.25">
      <c r="C1722" s="245"/>
      <c r="D1722" s="245"/>
      <c r="E1722" s="246"/>
      <c r="F1722" s="247"/>
    </row>
    <row r="1723" spans="3:6" customFormat="1" ht="15" x14ac:dyDescent="0.25">
      <c r="C1723" s="245"/>
      <c r="D1723" s="245"/>
      <c r="E1723" s="246"/>
      <c r="F1723" s="247"/>
    </row>
    <row r="1724" spans="3:6" customFormat="1" ht="15" x14ac:dyDescent="0.25">
      <c r="C1724" s="245"/>
      <c r="D1724" s="245"/>
      <c r="E1724" s="246"/>
      <c r="F1724" s="247"/>
    </row>
    <row r="1725" spans="3:6" customFormat="1" ht="15" x14ac:dyDescent="0.25">
      <c r="C1725" s="245"/>
      <c r="D1725" s="245"/>
      <c r="E1725" s="246"/>
      <c r="F1725" s="247"/>
    </row>
    <row r="1726" spans="3:6" customFormat="1" ht="15" x14ac:dyDescent="0.25">
      <c r="C1726" s="245"/>
      <c r="D1726" s="245"/>
      <c r="E1726" s="246"/>
      <c r="F1726" s="247"/>
    </row>
    <row r="1727" spans="3:6" customFormat="1" ht="15" x14ac:dyDescent="0.25">
      <c r="C1727" s="245"/>
      <c r="D1727" s="245"/>
      <c r="E1727" s="246"/>
      <c r="F1727" s="247"/>
    </row>
    <row r="1728" spans="3:6" customFormat="1" ht="15" x14ac:dyDescent="0.25">
      <c r="C1728" s="245"/>
      <c r="D1728" s="245"/>
      <c r="E1728" s="246"/>
      <c r="F1728" s="247"/>
    </row>
    <row r="1729" spans="3:6" customFormat="1" ht="15" x14ac:dyDescent="0.25">
      <c r="C1729" s="245"/>
      <c r="D1729" s="245"/>
      <c r="E1729" s="246"/>
      <c r="F1729" s="247"/>
    </row>
    <row r="1730" spans="3:6" customFormat="1" ht="15" x14ac:dyDescent="0.25">
      <c r="C1730" s="245"/>
      <c r="D1730" s="245"/>
      <c r="E1730" s="246"/>
      <c r="F1730" s="247"/>
    </row>
    <row r="1731" spans="3:6" customFormat="1" ht="15" x14ac:dyDescent="0.25">
      <c r="C1731" s="245"/>
      <c r="D1731" s="245"/>
      <c r="E1731" s="246"/>
      <c r="F1731" s="247"/>
    </row>
    <row r="1732" spans="3:6" customFormat="1" ht="15" x14ac:dyDescent="0.25">
      <c r="C1732" s="245"/>
      <c r="D1732" s="245"/>
      <c r="E1732" s="246"/>
      <c r="F1732" s="247"/>
    </row>
    <row r="1733" spans="3:6" customFormat="1" ht="15" x14ac:dyDescent="0.25">
      <c r="C1733" s="245"/>
      <c r="D1733" s="245"/>
      <c r="E1733" s="246"/>
      <c r="F1733" s="247"/>
    </row>
    <row r="1734" spans="3:6" customFormat="1" ht="15" x14ac:dyDescent="0.25">
      <c r="C1734" s="245"/>
      <c r="D1734" s="245"/>
      <c r="E1734" s="246"/>
      <c r="F1734" s="247"/>
    </row>
    <row r="1735" spans="3:6" customFormat="1" ht="15" x14ac:dyDescent="0.25">
      <c r="C1735" s="245"/>
      <c r="D1735" s="245"/>
      <c r="E1735" s="246"/>
      <c r="F1735" s="247"/>
    </row>
    <row r="1736" spans="3:6" customFormat="1" ht="15" x14ac:dyDescent="0.25">
      <c r="C1736" s="245"/>
      <c r="D1736" s="245"/>
      <c r="E1736" s="246"/>
      <c r="F1736" s="247"/>
    </row>
    <row r="1737" spans="3:6" customFormat="1" ht="15" x14ac:dyDescent="0.25">
      <c r="C1737" s="245"/>
      <c r="D1737" s="245"/>
      <c r="E1737" s="246"/>
      <c r="F1737" s="247"/>
    </row>
    <row r="1738" spans="3:6" customFormat="1" ht="15" x14ac:dyDescent="0.25">
      <c r="C1738" s="245"/>
      <c r="D1738" s="245"/>
      <c r="E1738" s="246"/>
      <c r="F1738" s="247"/>
    </row>
    <row r="1739" spans="3:6" customFormat="1" ht="15" x14ac:dyDescent="0.25">
      <c r="C1739" s="245"/>
      <c r="D1739" s="245"/>
      <c r="E1739" s="246"/>
      <c r="F1739" s="247"/>
    </row>
    <row r="1740" spans="3:6" customFormat="1" ht="15" x14ac:dyDescent="0.25">
      <c r="C1740" s="245"/>
      <c r="D1740" s="245"/>
      <c r="E1740" s="246"/>
      <c r="F1740" s="247"/>
    </row>
    <row r="1741" spans="3:6" customFormat="1" ht="15" x14ac:dyDescent="0.25">
      <c r="C1741" s="245"/>
      <c r="D1741" s="245"/>
      <c r="E1741" s="246"/>
      <c r="F1741" s="247"/>
    </row>
    <row r="1742" spans="3:6" customFormat="1" ht="15" x14ac:dyDescent="0.25">
      <c r="C1742" s="245"/>
      <c r="D1742" s="245"/>
      <c r="E1742" s="246"/>
      <c r="F1742" s="247"/>
    </row>
    <row r="1743" spans="3:6" customFormat="1" ht="15" x14ac:dyDescent="0.25">
      <c r="C1743" s="245"/>
      <c r="D1743" s="245"/>
      <c r="E1743" s="246"/>
      <c r="F1743" s="247"/>
    </row>
    <row r="1744" spans="3:6" customFormat="1" ht="15" x14ac:dyDescent="0.25">
      <c r="C1744" s="245"/>
      <c r="D1744" s="245"/>
      <c r="E1744" s="246"/>
      <c r="F1744" s="247"/>
    </row>
    <row r="1745" spans="3:6" customFormat="1" ht="15" x14ac:dyDescent="0.25">
      <c r="C1745" s="245"/>
      <c r="D1745" s="245"/>
      <c r="E1745" s="246"/>
      <c r="F1745" s="247"/>
    </row>
    <row r="1746" spans="3:6" customFormat="1" ht="15" x14ac:dyDescent="0.25">
      <c r="C1746" s="245"/>
      <c r="D1746" s="245"/>
      <c r="E1746" s="246"/>
      <c r="F1746" s="247"/>
    </row>
    <row r="1747" spans="3:6" customFormat="1" ht="15" x14ac:dyDescent="0.25">
      <c r="C1747" s="245"/>
      <c r="D1747" s="245"/>
      <c r="E1747" s="246"/>
      <c r="F1747" s="247"/>
    </row>
    <row r="1748" spans="3:6" customFormat="1" ht="15" x14ac:dyDescent="0.25">
      <c r="C1748" s="245"/>
      <c r="D1748" s="245"/>
      <c r="E1748" s="246"/>
      <c r="F1748" s="247"/>
    </row>
    <row r="1749" spans="3:6" customFormat="1" ht="15" x14ac:dyDescent="0.25">
      <c r="C1749" s="245"/>
      <c r="D1749" s="245"/>
      <c r="E1749" s="246"/>
      <c r="F1749" s="247"/>
    </row>
    <row r="1750" spans="3:6" customFormat="1" ht="15" x14ac:dyDescent="0.25">
      <c r="C1750" s="245"/>
      <c r="D1750" s="245"/>
      <c r="E1750" s="246"/>
      <c r="F1750" s="247"/>
    </row>
    <row r="1751" spans="3:6" customFormat="1" ht="15" x14ac:dyDescent="0.25">
      <c r="C1751" s="245"/>
      <c r="D1751" s="245"/>
      <c r="E1751" s="246"/>
      <c r="F1751" s="247"/>
    </row>
    <row r="1752" spans="3:6" customFormat="1" ht="15" x14ac:dyDescent="0.25">
      <c r="C1752" s="245"/>
      <c r="D1752" s="245"/>
      <c r="E1752" s="246"/>
      <c r="F1752" s="247"/>
    </row>
    <row r="1753" spans="3:6" customFormat="1" ht="15" x14ac:dyDescent="0.25">
      <c r="C1753" s="245"/>
      <c r="D1753" s="245"/>
      <c r="E1753" s="246"/>
      <c r="F1753" s="247"/>
    </row>
    <row r="1754" spans="3:6" customFormat="1" ht="15" x14ac:dyDescent="0.25">
      <c r="C1754" s="245"/>
      <c r="D1754" s="245"/>
      <c r="E1754" s="246"/>
      <c r="F1754" s="247"/>
    </row>
    <row r="1755" spans="3:6" customFormat="1" ht="15" x14ac:dyDescent="0.25">
      <c r="C1755" s="245"/>
      <c r="D1755" s="245"/>
      <c r="E1755" s="246"/>
      <c r="F1755" s="247"/>
    </row>
    <row r="1756" spans="3:6" customFormat="1" ht="15" x14ac:dyDescent="0.25">
      <c r="C1756" s="245"/>
      <c r="D1756" s="245"/>
      <c r="E1756" s="246"/>
      <c r="F1756" s="247"/>
    </row>
    <row r="1757" spans="3:6" customFormat="1" ht="15" x14ac:dyDescent="0.25">
      <c r="C1757" s="245"/>
      <c r="D1757" s="245"/>
      <c r="E1757" s="246"/>
      <c r="F1757" s="247"/>
    </row>
    <row r="1758" spans="3:6" customFormat="1" ht="15" x14ac:dyDescent="0.25">
      <c r="C1758" s="245"/>
      <c r="D1758" s="245"/>
      <c r="E1758" s="246"/>
      <c r="F1758" s="247"/>
    </row>
    <row r="1759" spans="3:6" customFormat="1" ht="15" x14ac:dyDescent="0.25">
      <c r="C1759" s="245"/>
      <c r="D1759" s="245"/>
      <c r="E1759" s="246"/>
      <c r="F1759" s="247"/>
    </row>
    <row r="1760" spans="3:6" customFormat="1" ht="15" x14ac:dyDescent="0.25">
      <c r="C1760" s="245"/>
      <c r="D1760" s="245"/>
      <c r="E1760" s="246"/>
      <c r="F1760" s="247"/>
    </row>
    <row r="1761" spans="3:6" customFormat="1" ht="15" x14ac:dyDescent="0.25">
      <c r="C1761" s="245"/>
      <c r="D1761" s="245"/>
      <c r="E1761" s="246"/>
      <c r="F1761" s="247"/>
    </row>
    <row r="1762" spans="3:6" customFormat="1" ht="15" x14ac:dyDescent="0.25">
      <c r="C1762" s="245"/>
      <c r="D1762" s="245"/>
      <c r="E1762" s="246"/>
      <c r="F1762" s="247"/>
    </row>
    <row r="1763" spans="3:6" customFormat="1" ht="15" x14ac:dyDescent="0.25">
      <c r="C1763" s="245"/>
      <c r="D1763" s="245"/>
      <c r="E1763" s="246"/>
      <c r="F1763" s="247"/>
    </row>
    <row r="1764" spans="3:6" customFormat="1" ht="15" x14ac:dyDescent="0.25">
      <c r="C1764" s="245"/>
      <c r="D1764" s="245"/>
      <c r="E1764" s="246"/>
      <c r="F1764" s="247"/>
    </row>
    <row r="1765" spans="3:6" customFormat="1" ht="15" x14ac:dyDescent="0.25">
      <c r="C1765" s="245"/>
      <c r="D1765" s="245"/>
      <c r="E1765" s="246"/>
      <c r="F1765" s="247"/>
    </row>
    <row r="1766" spans="3:6" customFormat="1" ht="15" x14ac:dyDescent="0.25">
      <c r="C1766" s="245"/>
      <c r="D1766" s="245"/>
      <c r="E1766" s="246"/>
      <c r="F1766" s="247"/>
    </row>
    <row r="1767" spans="3:6" customFormat="1" ht="15" x14ac:dyDescent="0.25">
      <c r="C1767" s="245"/>
      <c r="D1767" s="245"/>
      <c r="E1767" s="246"/>
      <c r="F1767" s="247"/>
    </row>
    <row r="1768" spans="3:6" customFormat="1" ht="15" x14ac:dyDescent="0.25">
      <c r="C1768" s="245"/>
      <c r="D1768" s="245"/>
      <c r="E1768" s="246"/>
      <c r="F1768" s="247"/>
    </row>
    <row r="1769" spans="3:6" customFormat="1" ht="15" x14ac:dyDescent="0.25">
      <c r="C1769" s="245"/>
      <c r="D1769" s="245"/>
      <c r="E1769" s="246"/>
      <c r="F1769" s="247"/>
    </row>
    <row r="1770" spans="3:6" customFormat="1" ht="15" x14ac:dyDescent="0.25">
      <c r="C1770" s="245"/>
      <c r="D1770" s="245"/>
      <c r="E1770" s="246"/>
      <c r="F1770" s="247"/>
    </row>
    <row r="1771" spans="3:6" customFormat="1" ht="15" x14ac:dyDescent="0.25">
      <c r="C1771" s="245"/>
      <c r="D1771" s="245"/>
      <c r="E1771" s="246"/>
      <c r="F1771" s="247"/>
    </row>
    <row r="1772" spans="3:6" customFormat="1" ht="15" x14ac:dyDescent="0.25">
      <c r="C1772" s="245"/>
      <c r="D1772" s="245"/>
      <c r="E1772" s="246"/>
      <c r="F1772" s="247"/>
    </row>
    <row r="1773" spans="3:6" customFormat="1" ht="15" x14ac:dyDescent="0.25">
      <c r="C1773" s="245"/>
      <c r="D1773" s="245"/>
      <c r="E1773" s="246"/>
      <c r="F1773" s="247"/>
    </row>
    <row r="1774" spans="3:6" customFormat="1" ht="15" x14ac:dyDescent="0.25">
      <c r="C1774" s="245"/>
      <c r="D1774" s="245"/>
      <c r="E1774" s="246"/>
      <c r="F1774" s="247"/>
    </row>
    <row r="1775" spans="3:6" customFormat="1" ht="15" x14ac:dyDescent="0.25">
      <c r="C1775" s="245"/>
      <c r="D1775" s="245"/>
      <c r="E1775" s="246"/>
      <c r="F1775" s="247"/>
    </row>
    <row r="1776" spans="3:6" customFormat="1" ht="15" x14ac:dyDescent="0.25">
      <c r="C1776" s="245"/>
      <c r="D1776" s="245"/>
      <c r="E1776" s="246"/>
      <c r="F1776" s="247"/>
    </row>
    <row r="1777" spans="3:6" customFormat="1" ht="15" x14ac:dyDescent="0.25">
      <c r="C1777" s="245"/>
      <c r="D1777" s="245"/>
      <c r="E1777" s="246"/>
      <c r="F1777" s="247"/>
    </row>
    <row r="1778" spans="3:6" customFormat="1" ht="15" x14ac:dyDescent="0.25">
      <c r="C1778" s="245"/>
      <c r="D1778" s="245"/>
      <c r="E1778" s="246"/>
      <c r="F1778" s="247"/>
    </row>
    <row r="1779" spans="3:6" customFormat="1" ht="15" x14ac:dyDescent="0.25">
      <c r="C1779" s="245"/>
      <c r="D1779" s="245"/>
      <c r="E1779" s="246"/>
      <c r="F1779" s="247"/>
    </row>
    <row r="1780" spans="3:6" customFormat="1" ht="15" x14ac:dyDescent="0.25">
      <c r="C1780" s="245"/>
      <c r="D1780" s="245"/>
      <c r="E1780" s="246"/>
      <c r="F1780" s="247"/>
    </row>
    <row r="1781" spans="3:6" customFormat="1" ht="15" x14ac:dyDescent="0.25">
      <c r="C1781" s="245"/>
      <c r="D1781" s="245"/>
      <c r="E1781" s="246"/>
      <c r="F1781" s="247"/>
    </row>
    <row r="1782" spans="3:6" customFormat="1" ht="15" x14ac:dyDescent="0.25">
      <c r="C1782" s="245"/>
      <c r="D1782" s="245"/>
      <c r="E1782" s="246"/>
      <c r="F1782" s="247"/>
    </row>
    <row r="1783" spans="3:6" customFormat="1" ht="15" x14ac:dyDescent="0.25">
      <c r="C1783" s="245"/>
      <c r="D1783" s="245"/>
      <c r="E1783" s="246"/>
      <c r="F1783" s="247"/>
    </row>
    <row r="1784" spans="3:6" customFormat="1" ht="15" x14ac:dyDescent="0.25">
      <c r="C1784" s="245"/>
      <c r="D1784" s="245"/>
      <c r="E1784" s="246"/>
      <c r="F1784" s="247"/>
    </row>
    <row r="1785" spans="3:6" customFormat="1" ht="15" x14ac:dyDescent="0.25">
      <c r="C1785" s="245"/>
      <c r="D1785" s="245"/>
      <c r="E1785" s="246"/>
      <c r="F1785" s="247"/>
    </row>
    <row r="1786" spans="3:6" customFormat="1" ht="15" x14ac:dyDescent="0.25">
      <c r="C1786" s="245"/>
      <c r="D1786" s="245"/>
      <c r="E1786" s="246"/>
      <c r="F1786" s="247"/>
    </row>
    <row r="1787" spans="3:6" customFormat="1" ht="15" x14ac:dyDescent="0.25">
      <c r="C1787" s="245"/>
      <c r="D1787" s="245"/>
      <c r="E1787" s="246"/>
      <c r="F1787" s="247"/>
    </row>
    <row r="1788" spans="3:6" customFormat="1" ht="15" x14ac:dyDescent="0.25">
      <c r="C1788" s="245"/>
      <c r="D1788" s="245"/>
      <c r="E1788" s="246"/>
      <c r="F1788" s="247"/>
    </row>
    <row r="1789" spans="3:6" customFormat="1" ht="15" x14ac:dyDescent="0.25">
      <c r="C1789" s="245"/>
      <c r="D1789" s="245"/>
      <c r="E1789" s="246"/>
      <c r="F1789" s="247"/>
    </row>
    <row r="1790" spans="3:6" customFormat="1" ht="15" x14ac:dyDescent="0.25">
      <c r="C1790" s="245"/>
      <c r="D1790" s="245"/>
      <c r="E1790" s="246"/>
      <c r="F1790" s="247"/>
    </row>
    <row r="1791" spans="3:6" customFormat="1" ht="15" x14ac:dyDescent="0.25">
      <c r="C1791" s="245"/>
      <c r="D1791" s="245"/>
      <c r="E1791" s="246"/>
      <c r="F1791" s="247"/>
    </row>
    <row r="1792" spans="3:6" customFormat="1" ht="15" x14ac:dyDescent="0.25">
      <c r="C1792" s="245"/>
      <c r="D1792" s="245"/>
      <c r="E1792" s="246"/>
      <c r="F1792" s="247"/>
    </row>
    <row r="1793" spans="3:6" customFormat="1" ht="15" x14ac:dyDescent="0.25">
      <c r="C1793" s="245"/>
      <c r="D1793" s="245"/>
      <c r="E1793" s="246"/>
      <c r="F1793" s="247"/>
    </row>
    <row r="1794" spans="3:6" customFormat="1" ht="15" x14ac:dyDescent="0.25">
      <c r="C1794" s="245"/>
      <c r="D1794" s="245"/>
      <c r="E1794" s="246"/>
      <c r="F1794" s="247"/>
    </row>
    <row r="1795" spans="3:6" customFormat="1" ht="15" x14ac:dyDescent="0.25">
      <c r="C1795" s="245"/>
      <c r="D1795" s="245"/>
      <c r="E1795" s="246"/>
      <c r="F1795" s="247"/>
    </row>
    <row r="1796" spans="3:6" customFormat="1" ht="15" x14ac:dyDescent="0.25">
      <c r="C1796" s="245"/>
      <c r="D1796" s="245"/>
      <c r="E1796" s="246"/>
      <c r="F1796" s="247"/>
    </row>
    <row r="1797" spans="3:6" customFormat="1" ht="15" x14ac:dyDescent="0.25">
      <c r="C1797" s="245"/>
      <c r="D1797" s="245"/>
      <c r="E1797" s="246"/>
      <c r="F1797" s="247"/>
    </row>
    <row r="1798" spans="3:6" customFormat="1" ht="15" x14ac:dyDescent="0.25">
      <c r="C1798" s="245"/>
      <c r="D1798" s="245"/>
      <c r="E1798" s="246"/>
      <c r="F1798" s="247"/>
    </row>
    <row r="1799" spans="3:6" customFormat="1" ht="15" x14ac:dyDescent="0.25">
      <c r="C1799" s="245"/>
      <c r="D1799" s="245"/>
      <c r="E1799" s="246"/>
      <c r="F1799" s="247"/>
    </row>
    <row r="1800" spans="3:6" customFormat="1" ht="15" x14ac:dyDescent="0.25">
      <c r="C1800" s="245"/>
      <c r="D1800" s="245"/>
      <c r="E1800" s="246"/>
      <c r="F1800" s="247"/>
    </row>
    <row r="1801" spans="3:6" customFormat="1" ht="15" x14ac:dyDescent="0.25">
      <c r="C1801" s="245"/>
      <c r="D1801" s="245"/>
      <c r="E1801" s="246"/>
      <c r="F1801" s="247"/>
    </row>
    <row r="1802" spans="3:6" customFormat="1" ht="15" x14ac:dyDescent="0.25">
      <c r="C1802" s="245"/>
      <c r="D1802" s="245"/>
      <c r="E1802" s="246"/>
      <c r="F1802" s="247"/>
    </row>
    <row r="1803" spans="3:6" customFormat="1" ht="15" x14ac:dyDescent="0.25">
      <c r="C1803" s="245"/>
      <c r="D1803" s="245"/>
      <c r="E1803" s="246"/>
      <c r="F1803" s="247"/>
    </row>
    <row r="1804" spans="3:6" customFormat="1" ht="15" x14ac:dyDescent="0.25">
      <c r="C1804" s="245"/>
      <c r="D1804" s="245"/>
      <c r="E1804" s="246"/>
      <c r="F1804" s="247"/>
    </row>
    <row r="1805" spans="3:6" customFormat="1" ht="15" x14ac:dyDescent="0.25">
      <c r="C1805" s="245"/>
      <c r="D1805" s="245"/>
      <c r="E1805" s="246"/>
      <c r="F1805" s="247"/>
    </row>
    <row r="1806" spans="3:6" customFormat="1" ht="15" x14ac:dyDescent="0.25">
      <c r="C1806" s="245"/>
      <c r="D1806" s="245"/>
      <c r="E1806" s="246"/>
      <c r="F1806" s="247"/>
    </row>
    <row r="1807" spans="3:6" customFormat="1" ht="15" x14ac:dyDescent="0.25">
      <c r="C1807" s="245"/>
      <c r="D1807" s="245"/>
      <c r="E1807" s="246"/>
      <c r="F1807" s="247"/>
    </row>
    <row r="1808" spans="3:6" customFormat="1" ht="15" x14ac:dyDescent="0.25">
      <c r="C1808" s="245"/>
      <c r="D1808" s="245"/>
      <c r="E1808" s="246"/>
      <c r="F1808" s="247"/>
    </row>
    <row r="1809" spans="3:6" customFormat="1" ht="15" x14ac:dyDescent="0.25">
      <c r="C1809" s="245"/>
      <c r="D1809" s="245"/>
      <c r="E1809" s="246"/>
      <c r="F1809" s="247"/>
    </row>
    <row r="1810" spans="3:6" customFormat="1" ht="15" x14ac:dyDescent="0.25">
      <c r="C1810" s="245"/>
      <c r="D1810" s="245"/>
      <c r="E1810" s="246"/>
      <c r="F1810" s="247"/>
    </row>
    <row r="1811" spans="3:6" customFormat="1" ht="15" x14ac:dyDescent="0.25">
      <c r="C1811" s="245"/>
      <c r="D1811" s="245"/>
      <c r="E1811" s="246"/>
      <c r="F1811" s="247"/>
    </row>
    <row r="1812" spans="3:6" customFormat="1" ht="15" x14ac:dyDescent="0.25">
      <c r="C1812" s="245"/>
      <c r="D1812" s="245"/>
      <c r="E1812" s="246"/>
      <c r="F1812" s="247"/>
    </row>
    <row r="1813" spans="3:6" customFormat="1" ht="15" x14ac:dyDescent="0.25">
      <c r="C1813" s="245"/>
      <c r="D1813" s="245"/>
      <c r="E1813" s="246"/>
      <c r="F1813" s="247"/>
    </row>
    <row r="1814" spans="3:6" customFormat="1" ht="15" x14ac:dyDescent="0.25">
      <c r="C1814" s="245"/>
      <c r="D1814" s="245"/>
      <c r="E1814" s="246"/>
      <c r="F1814" s="247"/>
    </row>
    <row r="1815" spans="3:6" customFormat="1" ht="15" x14ac:dyDescent="0.25">
      <c r="C1815" s="245"/>
      <c r="D1815" s="245"/>
      <c r="E1815" s="246"/>
      <c r="F1815" s="247"/>
    </row>
    <row r="1816" spans="3:6" customFormat="1" ht="15" x14ac:dyDescent="0.25">
      <c r="C1816" s="245"/>
      <c r="D1816" s="245"/>
      <c r="E1816" s="246"/>
      <c r="F1816" s="247"/>
    </row>
    <row r="1817" spans="3:6" customFormat="1" ht="15" x14ac:dyDescent="0.25">
      <c r="C1817" s="245"/>
      <c r="D1817" s="245"/>
      <c r="E1817" s="246"/>
      <c r="F1817" s="247"/>
    </row>
    <row r="1818" spans="3:6" customFormat="1" ht="15" x14ac:dyDescent="0.25">
      <c r="C1818" s="245"/>
      <c r="D1818" s="245"/>
      <c r="E1818" s="246"/>
      <c r="F1818" s="247"/>
    </row>
    <row r="1819" spans="3:6" customFormat="1" ht="15" x14ac:dyDescent="0.25">
      <c r="C1819" s="245"/>
      <c r="D1819" s="245"/>
      <c r="E1819" s="246"/>
      <c r="F1819" s="247"/>
    </row>
    <row r="1820" spans="3:6" customFormat="1" ht="15" x14ac:dyDescent="0.25">
      <c r="C1820" s="245"/>
      <c r="D1820" s="245"/>
      <c r="E1820" s="246"/>
      <c r="F1820" s="247"/>
    </row>
    <row r="1821" spans="3:6" customFormat="1" ht="15" x14ac:dyDescent="0.25">
      <c r="C1821" s="245"/>
      <c r="D1821" s="245"/>
      <c r="E1821" s="246"/>
      <c r="F1821" s="247"/>
    </row>
    <row r="1822" spans="3:6" customFormat="1" ht="15" x14ac:dyDescent="0.25">
      <c r="C1822" s="245"/>
      <c r="D1822" s="245"/>
      <c r="E1822" s="246"/>
      <c r="F1822" s="247"/>
    </row>
    <row r="1823" spans="3:6" customFormat="1" ht="15" x14ac:dyDescent="0.25">
      <c r="C1823" s="245"/>
      <c r="D1823" s="245"/>
      <c r="E1823" s="246"/>
      <c r="F1823" s="247"/>
    </row>
    <row r="1824" spans="3:6" customFormat="1" ht="15" x14ac:dyDescent="0.25">
      <c r="C1824" s="245"/>
      <c r="D1824" s="245"/>
      <c r="E1824" s="246"/>
      <c r="F1824" s="247"/>
    </row>
    <row r="1825" spans="3:6" customFormat="1" ht="15" x14ac:dyDescent="0.25">
      <c r="C1825" s="245"/>
      <c r="D1825" s="245"/>
      <c r="E1825" s="246"/>
      <c r="F1825" s="247"/>
    </row>
    <row r="1826" spans="3:6" customFormat="1" ht="15" x14ac:dyDescent="0.25">
      <c r="C1826" s="245"/>
      <c r="D1826" s="245"/>
      <c r="E1826" s="246"/>
      <c r="F1826" s="247"/>
    </row>
    <row r="1827" spans="3:6" customFormat="1" ht="15" x14ac:dyDescent="0.25">
      <c r="C1827" s="245"/>
      <c r="D1827" s="245"/>
      <c r="E1827" s="246"/>
      <c r="F1827" s="247"/>
    </row>
    <row r="1828" spans="3:6" customFormat="1" ht="15" x14ac:dyDescent="0.25">
      <c r="C1828" s="245"/>
      <c r="D1828" s="245"/>
      <c r="E1828" s="246"/>
      <c r="F1828" s="247"/>
    </row>
    <row r="1829" spans="3:6" customFormat="1" ht="15" x14ac:dyDescent="0.25">
      <c r="C1829" s="245"/>
      <c r="D1829" s="245"/>
      <c r="E1829" s="246"/>
      <c r="F1829" s="247"/>
    </row>
    <row r="1830" spans="3:6" customFormat="1" ht="15" x14ac:dyDescent="0.25">
      <c r="C1830" s="245"/>
      <c r="D1830" s="245"/>
      <c r="E1830" s="246"/>
      <c r="F1830" s="247"/>
    </row>
    <row r="1831" spans="3:6" customFormat="1" ht="15" x14ac:dyDescent="0.25">
      <c r="C1831" s="245"/>
      <c r="D1831" s="245"/>
      <c r="E1831" s="246"/>
      <c r="F1831" s="247"/>
    </row>
    <row r="1832" spans="3:6" customFormat="1" ht="15" x14ac:dyDescent="0.25">
      <c r="C1832" s="245"/>
      <c r="D1832" s="245"/>
      <c r="E1832" s="246"/>
      <c r="F1832" s="247"/>
    </row>
    <row r="1833" spans="3:6" customFormat="1" ht="15" x14ac:dyDescent="0.25">
      <c r="C1833" s="245"/>
      <c r="D1833" s="245"/>
      <c r="E1833" s="246"/>
      <c r="F1833" s="247"/>
    </row>
    <row r="1834" spans="3:6" customFormat="1" ht="15" x14ac:dyDescent="0.25">
      <c r="C1834" s="245"/>
      <c r="D1834" s="245"/>
      <c r="E1834" s="246"/>
      <c r="F1834" s="247"/>
    </row>
    <row r="1835" spans="3:6" customFormat="1" ht="15" x14ac:dyDescent="0.25">
      <c r="C1835" s="245"/>
      <c r="D1835" s="245"/>
      <c r="E1835" s="246"/>
      <c r="F1835" s="247"/>
    </row>
    <row r="1836" spans="3:6" customFormat="1" ht="15" x14ac:dyDescent="0.25">
      <c r="C1836" s="245"/>
      <c r="D1836" s="245"/>
      <c r="E1836" s="246"/>
      <c r="F1836" s="247"/>
    </row>
    <row r="1837" spans="3:6" customFormat="1" ht="15" x14ac:dyDescent="0.25">
      <c r="C1837" s="245"/>
      <c r="D1837" s="245"/>
      <c r="E1837" s="246"/>
      <c r="F1837" s="247"/>
    </row>
    <row r="1838" spans="3:6" customFormat="1" ht="15" x14ac:dyDescent="0.25">
      <c r="C1838" s="245"/>
      <c r="D1838" s="245"/>
      <c r="E1838" s="246"/>
      <c r="F1838" s="247"/>
    </row>
    <row r="1839" spans="3:6" customFormat="1" ht="15" x14ac:dyDescent="0.25">
      <c r="C1839" s="245"/>
      <c r="D1839" s="245"/>
      <c r="E1839" s="246"/>
      <c r="F1839" s="247"/>
    </row>
    <row r="1840" spans="3:6" customFormat="1" ht="15" x14ac:dyDescent="0.25">
      <c r="C1840" s="245"/>
      <c r="D1840" s="245"/>
      <c r="E1840" s="246"/>
      <c r="F1840" s="247"/>
    </row>
    <row r="1841" spans="3:6" customFormat="1" ht="15" x14ac:dyDescent="0.25">
      <c r="C1841" s="245"/>
      <c r="D1841" s="245"/>
      <c r="E1841" s="246"/>
      <c r="F1841" s="247"/>
    </row>
    <row r="1842" spans="3:6" customFormat="1" ht="15" x14ac:dyDescent="0.25">
      <c r="C1842" s="245"/>
      <c r="D1842" s="245"/>
      <c r="E1842" s="246"/>
      <c r="F1842" s="247"/>
    </row>
    <row r="1843" spans="3:6" customFormat="1" ht="15" x14ac:dyDescent="0.25">
      <c r="C1843" s="245"/>
      <c r="D1843" s="245"/>
      <c r="E1843" s="246"/>
      <c r="F1843" s="247"/>
    </row>
    <row r="1844" spans="3:6" customFormat="1" ht="15" x14ac:dyDescent="0.25">
      <c r="C1844" s="245"/>
      <c r="D1844" s="245"/>
      <c r="E1844" s="246"/>
      <c r="F1844" s="247"/>
    </row>
    <row r="1845" spans="3:6" customFormat="1" ht="15" x14ac:dyDescent="0.25">
      <c r="C1845" s="245"/>
      <c r="D1845" s="245"/>
      <c r="E1845" s="246"/>
      <c r="F1845" s="247"/>
    </row>
    <row r="1846" spans="3:6" customFormat="1" ht="15" x14ac:dyDescent="0.25">
      <c r="C1846" s="245"/>
      <c r="D1846" s="245"/>
      <c r="E1846" s="246"/>
      <c r="F1846" s="247"/>
    </row>
    <row r="1847" spans="3:6" customFormat="1" ht="15" x14ac:dyDescent="0.25">
      <c r="C1847" s="245"/>
      <c r="D1847" s="245"/>
      <c r="E1847" s="246"/>
      <c r="F1847" s="247"/>
    </row>
    <row r="1848" spans="3:6" customFormat="1" ht="15" x14ac:dyDescent="0.25">
      <c r="C1848" s="245"/>
      <c r="D1848" s="245"/>
      <c r="E1848" s="246"/>
      <c r="F1848" s="247"/>
    </row>
    <row r="1849" spans="3:6" customFormat="1" ht="15" x14ac:dyDescent="0.25">
      <c r="C1849" s="245"/>
      <c r="D1849" s="245"/>
      <c r="E1849" s="246"/>
      <c r="F1849" s="247"/>
    </row>
    <row r="1850" spans="3:6" customFormat="1" ht="15" x14ac:dyDescent="0.25">
      <c r="C1850" s="245"/>
      <c r="D1850" s="245"/>
      <c r="E1850" s="246"/>
      <c r="F1850" s="247"/>
    </row>
    <row r="1851" spans="3:6" customFormat="1" ht="15" x14ac:dyDescent="0.25">
      <c r="C1851" s="245"/>
      <c r="D1851" s="245"/>
      <c r="E1851" s="246"/>
      <c r="F1851" s="247"/>
    </row>
    <row r="1852" spans="3:6" customFormat="1" ht="15" x14ac:dyDescent="0.25">
      <c r="C1852" s="245"/>
      <c r="D1852" s="245"/>
      <c r="E1852" s="246"/>
      <c r="F1852" s="247"/>
    </row>
    <row r="1853" spans="3:6" customFormat="1" ht="15" x14ac:dyDescent="0.25">
      <c r="C1853" s="245"/>
      <c r="D1853" s="245"/>
      <c r="E1853" s="246"/>
      <c r="F1853" s="247"/>
    </row>
    <row r="1854" spans="3:6" customFormat="1" ht="15" x14ac:dyDescent="0.25">
      <c r="C1854" s="245"/>
      <c r="D1854" s="245"/>
      <c r="E1854" s="246"/>
      <c r="F1854" s="247"/>
    </row>
    <row r="1855" spans="3:6" customFormat="1" ht="15" x14ac:dyDescent="0.25">
      <c r="C1855" s="245"/>
      <c r="D1855" s="245"/>
      <c r="E1855" s="246"/>
      <c r="F1855" s="247"/>
    </row>
    <row r="1856" spans="3:6" customFormat="1" ht="15" x14ac:dyDescent="0.25">
      <c r="C1856" s="245"/>
      <c r="D1856" s="245"/>
      <c r="E1856" s="246"/>
      <c r="F1856" s="247"/>
    </row>
    <row r="1857" spans="3:6" customFormat="1" ht="15" x14ac:dyDescent="0.25">
      <c r="C1857" s="245"/>
      <c r="D1857" s="245"/>
      <c r="E1857" s="246"/>
      <c r="F1857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7"/>
  <sheetViews>
    <sheetView tabSelected="1" topLeftCell="A87" zoomScaleNormal="100" workbookViewId="0">
      <selection activeCell="B87" sqref="B87"/>
    </sheetView>
  </sheetViews>
  <sheetFormatPr defaultRowHeight="12" x14ac:dyDescent="0.2"/>
  <cols>
    <col min="1" max="1" width="23.7109375" style="19" customWidth="1"/>
    <col min="2" max="2" width="55.7109375" style="1" customWidth="1"/>
    <col min="3" max="3" width="11.5703125" style="242" customWidth="1"/>
    <col min="4" max="4" width="11.140625" style="242" customWidth="1"/>
    <col min="5" max="5" width="11.85546875" style="436" customWidth="1"/>
    <col min="6" max="6" width="11" style="248" customWidth="1"/>
    <col min="7" max="7" width="7.5703125" style="1" customWidth="1"/>
    <col min="8" max="8" width="12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378"/>
      <c r="F1" s="5"/>
    </row>
    <row r="2" spans="1:8" x14ac:dyDescent="0.2">
      <c r="A2" s="1"/>
      <c r="B2" s="7" t="s">
        <v>1</v>
      </c>
      <c r="C2" s="3"/>
      <c r="D2" s="3"/>
      <c r="E2" s="379"/>
      <c r="F2" s="8"/>
    </row>
    <row r="3" spans="1:8" x14ac:dyDescent="0.2">
      <c r="A3" s="1"/>
      <c r="B3" s="7" t="s">
        <v>2</v>
      </c>
      <c r="C3" s="3"/>
      <c r="D3" s="3"/>
      <c r="E3" s="379"/>
      <c r="F3" s="8"/>
      <c r="H3" s="1"/>
    </row>
    <row r="4" spans="1:8" ht="15.75" thickBot="1" x14ac:dyDescent="0.3">
      <c r="A4" s="1"/>
      <c r="B4" s="7" t="s">
        <v>313</v>
      </c>
      <c r="C4" s="3"/>
      <c r="D4" s="3"/>
      <c r="E4" s="378"/>
      <c r="F4" s="5"/>
      <c r="G4" s="9"/>
      <c r="H4" s="9"/>
    </row>
    <row r="5" spans="1:8" s="10" customFormat="1" ht="12.75" thickBot="1" x14ac:dyDescent="0.25">
      <c r="A5" s="366" t="s">
        <v>3</v>
      </c>
      <c r="B5" s="369" t="s">
        <v>4</v>
      </c>
      <c r="C5" s="372" t="s">
        <v>306</v>
      </c>
      <c r="D5" s="372" t="s">
        <v>307</v>
      </c>
      <c r="E5" s="380" t="s">
        <v>314</v>
      </c>
      <c r="F5" s="375" t="s">
        <v>315</v>
      </c>
      <c r="G5" s="360" t="s">
        <v>6</v>
      </c>
      <c r="H5" s="361"/>
    </row>
    <row r="6" spans="1:8" s="10" customFormat="1" x14ac:dyDescent="0.2">
      <c r="A6" s="367"/>
      <c r="B6" s="370"/>
      <c r="C6" s="373"/>
      <c r="D6" s="373"/>
      <c r="E6" s="381"/>
      <c r="F6" s="376"/>
      <c r="G6" s="362" t="s">
        <v>7</v>
      </c>
      <c r="H6" s="364" t="s">
        <v>8</v>
      </c>
    </row>
    <row r="7" spans="1:8" ht="12.75" thickBot="1" x14ac:dyDescent="0.25">
      <c r="A7" s="368"/>
      <c r="B7" s="371"/>
      <c r="C7" s="374"/>
      <c r="D7" s="374"/>
      <c r="E7" s="382"/>
      <c r="F7" s="377"/>
      <c r="G7" s="363"/>
      <c r="H7" s="365"/>
    </row>
    <row r="8" spans="1:8" s="14" customFormat="1" x14ac:dyDescent="0.2">
      <c r="A8" s="276" t="s">
        <v>221</v>
      </c>
      <c r="B8" s="274" t="s">
        <v>9</v>
      </c>
      <c r="C8" s="251">
        <f>C9+C14+C20+C29+C32+C37+C50+C55+C59+C64+C97</f>
        <v>142311.74122</v>
      </c>
      <c r="D8" s="251">
        <f>D9+D14+D20+D29+D32+D37+D50+D55+D59+D64+D97</f>
        <v>142411.74122</v>
      </c>
      <c r="E8" s="383">
        <f>E9+E20+E32+E50+E64+E97+E37+E29+E14+E59+E55</f>
        <v>39711.270219999999</v>
      </c>
      <c r="F8" s="251">
        <f>F9+F20+F32+F50+F64+F97+F37+F29+F14+F59+F55</f>
        <v>47898.333500000008</v>
      </c>
      <c r="G8" s="275">
        <f t="shared" ref="G8:G40" si="0">E8/D8*100</f>
        <v>27.884828792770239</v>
      </c>
      <c r="H8" s="256">
        <f t="shared" ref="H8:H40" si="1">E8-D8</f>
        <v>-102700.47099999999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68657.263330000002</v>
      </c>
      <c r="D9" s="17">
        <f>D10</f>
        <v>68657.263330000002</v>
      </c>
      <c r="E9" s="384">
        <f>E10</f>
        <v>21417.54234</v>
      </c>
      <c r="F9" s="18">
        <f>F10</f>
        <v>24218.662250000001</v>
      </c>
      <c r="G9" s="38">
        <f t="shared" si="0"/>
        <v>31.194867521964774</v>
      </c>
      <c r="H9" s="97">
        <f t="shared" si="1"/>
        <v>-47239.720990000002</v>
      </c>
    </row>
    <row r="10" spans="1:8" x14ac:dyDescent="0.2">
      <c r="A10" s="278" t="s">
        <v>223</v>
      </c>
      <c r="B10" s="19" t="s">
        <v>11</v>
      </c>
      <c r="C10" s="20">
        <f>C11+C12+C13</f>
        <v>68657.263330000002</v>
      </c>
      <c r="D10" s="20">
        <f>D11+D12+D13</f>
        <v>68657.263330000002</v>
      </c>
      <c r="E10" s="385">
        <f>E11+E12+E13</f>
        <v>21417.54234</v>
      </c>
      <c r="F10" s="20">
        <f>F11+F12+F13</f>
        <v>24218.662250000001</v>
      </c>
      <c r="G10" s="21">
        <f t="shared" si="0"/>
        <v>31.194867521964774</v>
      </c>
      <c r="H10" s="22">
        <f t="shared" si="1"/>
        <v>-47239.720990000002</v>
      </c>
    </row>
    <row r="11" spans="1:8" ht="24" x14ac:dyDescent="0.2">
      <c r="A11" s="279" t="s">
        <v>224</v>
      </c>
      <c r="B11" s="333" t="s">
        <v>12</v>
      </c>
      <c r="C11" s="42">
        <v>67824.563330000004</v>
      </c>
      <c r="D11" s="42">
        <v>67824.563330000004</v>
      </c>
      <c r="E11" s="386">
        <v>21240.869190000001</v>
      </c>
      <c r="F11" s="43">
        <v>24098.585849999999</v>
      </c>
      <c r="G11" s="62">
        <f t="shared" si="0"/>
        <v>31.31736961822029</v>
      </c>
      <c r="H11" s="44">
        <f t="shared" si="1"/>
        <v>-46583.694140000007</v>
      </c>
    </row>
    <row r="12" spans="1:8" ht="48.75" customHeight="1" x14ac:dyDescent="0.2">
      <c r="A12" s="279" t="s">
        <v>225</v>
      </c>
      <c r="B12" s="273" t="s">
        <v>13</v>
      </c>
      <c r="C12" s="266">
        <v>283</v>
      </c>
      <c r="D12" s="266">
        <v>283</v>
      </c>
      <c r="E12" s="387">
        <v>135.83456000000001</v>
      </c>
      <c r="F12" s="267">
        <v>104.58955</v>
      </c>
      <c r="G12" s="268">
        <f t="shared" si="0"/>
        <v>47.998077738515903</v>
      </c>
      <c r="H12" s="44">
        <f t="shared" si="1"/>
        <v>-147.16543999999999</v>
      </c>
    </row>
    <row r="13" spans="1:8" ht="24.75" thickBot="1" x14ac:dyDescent="0.25">
      <c r="A13" s="279" t="s">
        <v>226</v>
      </c>
      <c r="B13" s="333" t="s">
        <v>14</v>
      </c>
      <c r="C13" s="269">
        <v>549.70000000000005</v>
      </c>
      <c r="D13" s="269">
        <v>549.70000000000005</v>
      </c>
      <c r="E13" s="388">
        <v>40.838590000000003</v>
      </c>
      <c r="F13" s="270">
        <v>15.48685</v>
      </c>
      <c r="G13" s="271">
        <f t="shared" si="0"/>
        <v>7.4292505002728753</v>
      </c>
      <c r="H13" s="272">
        <f t="shared" si="1"/>
        <v>-508.86141000000003</v>
      </c>
    </row>
    <row r="14" spans="1:8" ht="12.75" thickBot="1" x14ac:dyDescent="0.25">
      <c r="A14" s="280" t="s">
        <v>227</v>
      </c>
      <c r="B14" s="34" t="s">
        <v>15</v>
      </c>
      <c r="C14" s="35">
        <f>C15</f>
        <v>10525.67599</v>
      </c>
      <c r="D14" s="35">
        <f>D15</f>
        <v>10525.67599</v>
      </c>
      <c r="E14" s="389">
        <f>E15</f>
        <v>3427.19218</v>
      </c>
      <c r="F14" s="37">
        <f>F15</f>
        <v>3132.7245299999995</v>
      </c>
      <c r="G14" s="38">
        <f t="shared" si="0"/>
        <v>32.560304756255377</v>
      </c>
      <c r="H14" s="13">
        <f t="shared" si="1"/>
        <v>-7098.4838099999997</v>
      </c>
    </row>
    <row r="15" spans="1:8" x14ac:dyDescent="0.2">
      <c r="A15" s="281" t="s">
        <v>228</v>
      </c>
      <c r="B15" s="334" t="s">
        <v>16</v>
      </c>
      <c r="C15" s="39">
        <f>C16+C17+C18+C19</f>
        <v>10525.67599</v>
      </c>
      <c r="D15" s="39">
        <f>D16+D17+D18+D19</f>
        <v>10525.67599</v>
      </c>
      <c r="E15" s="390">
        <f>E16+E17+E18+E19</f>
        <v>3427.19218</v>
      </c>
      <c r="F15" s="40">
        <f>F16+F17+F18+F19</f>
        <v>3132.7245299999995</v>
      </c>
      <c r="G15" s="41">
        <f t="shared" si="0"/>
        <v>32.560304756255377</v>
      </c>
      <c r="H15" s="22">
        <f t="shared" si="1"/>
        <v>-7098.4838099999997</v>
      </c>
    </row>
    <row r="16" spans="1:8" s="45" customFormat="1" x14ac:dyDescent="0.2">
      <c r="A16" s="282" t="s">
        <v>229</v>
      </c>
      <c r="B16" s="335" t="s">
        <v>17</v>
      </c>
      <c r="C16" s="42">
        <v>4758.9827100000002</v>
      </c>
      <c r="D16" s="42">
        <v>4758.9827100000002</v>
      </c>
      <c r="E16" s="386">
        <v>1672.77161</v>
      </c>
      <c r="F16" s="43">
        <v>1415.3838699999999</v>
      </c>
      <c r="G16" s="25">
        <f t="shared" si="0"/>
        <v>35.149772796716043</v>
      </c>
      <c r="H16" s="44">
        <f t="shared" si="1"/>
        <v>-3086.2111000000004</v>
      </c>
    </row>
    <row r="17" spans="1:8" s="45" customFormat="1" x14ac:dyDescent="0.2">
      <c r="A17" s="282" t="s">
        <v>230</v>
      </c>
      <c r="B17" s="335" t="s">
        <v>18</v>
      </c>
      <c r="C17" s="42">
        <v>26.34639</v>
      </c>
      <c r="D17" s="42">
        <v>26.34639</v>
      </c>
      <c r="E17" s="386">
        <v>11.490119999999999</v>
      </c>
      <c r="F17" s="43">
        <v>10.45096</v>
      </c>
      <c r="G17" s="25">
        <f t="shared" si="0"/>
        <v>43.611743392548277</v>
      </c>
      <c r="H17" s="44">
        <f t="shared" si="1"/>
        <v>-14.85627</v>
      </c>
    </row>
    <row r="18" spans="1:8" s="45" customFormat="1" x14ac:dyDescent="0.2">
      <c r="A18" s="282" t="s">
        <v>231</v>
      </c>
      <c r="B18" s="335" t="s">
        <v>19</v>
      </c>
      <c r="C18" s="42">
        <v>6337.0951400000004</v>
      </c>
      <c r="D18" s="42">
        <v>6337.0951400000004</v>
      </c>
      <c r="E18" s="386">
        <v>1985.1066699999999</v>
      </c>
      <c r="F18" s="43">
        <v>1963.8881899999999</v>
      </c>
      <c r="G18" s="46">
        <f t="shared" si="0"/>
        <v>31.325183323663968</v>
      </c>
      <c r="H18" s="44">
        <f t="shared" si="1"/>
        <v>-4351.9884700000002</v>
      </c>
    </row>
    <row r="19" spans="1:8" s="45" customFormat="1" ht="12.75" thickBot="1" x14ac:dyDescent="0.25">
      <c r="A19" s="283" t="s">
        <v>232</v>
      </c>
      <c r="B19" s="336" t="s">
        <v>20</v>
      </c>
      <c r="C19" s="47">
        <v>-596.74824999999998</v>
      </c>
      <c r="D19" s="47">
        <v>-596.74824999999998</v>
      </c>
      <c r="E19" s="391">
        <v>-242.17622</v>
      </c>
      <c r="F19" s="48">
        <v>-256.99849</v>
      </c>
      <c r="G19" s="29">
        <f t="shared" si="0"/>
        <v>40.58264435630938</v>
      </c>
      <c r="H19" s="44">
        <f t="shared" si="1"/>
        <v>354.57202999999998</v>
      </c>
    </row>
    <row r="20" spans="1:8" s="53" customFormat="1" ht="12.75" thickBot="1" x14ac:dyDescent="0.25">
      <c r="A20" s="150" t="s">
        <v>233</v>
      </c>
      <c r="B20" s="50" t="s">
        <v>21</v>
      </c>
      <c r="C20" s="51">
        <f>C21+C25+C27+C28</f>
        <v>26143.42</v>
      </c>
      <c r="D20" s="51">
        <f>D21+D25+D27+D28</f>
        <v>26143.42</v>
      </c>
      <c r="E20" s="392">
        <f>E21+E25+E27+E28+E26</f>
        <v>9966.5028300000013</v>
      </c>
      <c r="F20" s="51">
        <f>F21+F25+F27+F28+F26</f>
        <v>15671.417039999998</v>
      </c>
      <c r="G20" s="12">
        <f t="shared" si="0"/>
        <v>38.122414091193889</v>
      </c>
      <c r="H20" s="52">
        <f t="shared" si="1"/>
        <v>-16176.917169999997</v>
      </c>
    </row>
    <row r="21" spans="1:8" s="10" customFormat="1" x14ac:dyDescent="0.2">
      <c r="A21" s="284" t="s">
        <v>234</v>
      </c>
      <c r="B21" s="337" t="s">
        <v>22</v>
      </c>
      <c r="C21" s="39">
        <f>C22+C23+C24</f>
        <v>20225</v>
      </c>
      <c r="D21" s="39">
        <f>D22+D23+D24</f>
        <v>20225</v>
      </c>
      <c r="E21" s="390">
        <f>E22+E23+E24</f>
        <v>6512.0747200000005</v>
      </c>
      <c r="F21" s="39">
        <f>F22+F23+F24</f>
        <v>10287.17798</v>
      </c>
      <c r="G21" s="46">
        <f t="shared" si="0"/>
        <v>32.198144474660076</v>
      </c>
      <c r="H21" s="22">
        <f t="shared" si="1"/>
        <v>-13712.925279999999</v>
      </c>
    </row>
    <row r="22" spans="1:8" s="53" customFormat="1" x14ac:dyDescent="0.2">
      <c r="A22" s="184" t="s">
        <v>235</v>
      </c>
      <c r="B22" s="56" t="s">
        <v>23</v>
      </c>
      <c r="C22" s="42">
        <v>12749</v>
      </c>
      <c r="D22" s="42">
        <v>12749</v>
      </c>
      <c r="E22" s="386">
        <v>2921.50504</v>
      </c>
      <c r="F22" s="43">
        <v>7190.27268</v>
      </c>
      <c r="G22" s="62">
        <f t="shared" si="0"/>
        <v>22.915562318613226</v>
      </c>
      <c r="H22" s="44">
        <f t="shared" si="1"/>
        <v>-9827.49496</v>
      </c>
    </row>
    <row r="23" spans="1:8" s="53" customFormat="1" ht="24" x14ac:dyDescent="0.2">
      <c r="A23" s="208" t="s">
        <v>236</v>
      </c>
      <c r="B23" s="56" t="s">
        <v>24</v>
      </c>
      <c r="C23" s="42">
        <v>7476</v>
      </c>
      <c r="D23" s="42">
        <v>7476</v>
      </c>
      <c r="E23" s="386">
        <v>3590.5696800000001</v>
      </c>
      <c r="F23" s="43">
        <v>3096.9045999999998</v>
      </c>
      <c r="G23" s="62">
        <f t="shared" si="0"/>
        <v>48.027951845906905</v>
      </c>
      <c r="H23" s="44">
        <f t="shared" si="1"/>
        <v>-3885.4303199999999</v>
      </c>
    </row>
    <row r="24" spans="1:8" s="53" customFormat="1" ht="24" x14ac:dyDescent="0.2">
      <c r="A24" s="208" t="s">
        <v>237</v>
      </c>
      <c r="B24" s="98" t="s">
        <v>25</v>
      </c>
      <c r="C24" s="23"/>
      <c r="D24" s="23"/>
      <c r="E24" s="393"/>
      <c r="F24" s="24">
        <v>6.9999999999999999E-4</v>
      </c>
      <c r="G24" s="25"/>
      <c r="H24" s="26">
        <f t="shared" si="1"/>
        <v>0</v>
      </c>
    </row>
    <row r="25" spans="1:8" x14ac:dyDescent="0.2">
      <c r="A25" s="208" t="s">
        <v>238</v>
      </c>
      <c r="B25" s="338" t="s">
        <v>26</v>
      </c>
      <c r="C25" s="30"/>
      <c r="D25" s="30"/>
      <c r="E25" s="394">
        <v>-3.50576</v>
      </c>
      <c r="F25" s="59">
        <v>128.25513000000001</v>
      </c>
      <c r="G25" s="25" t="e">
        <f t="shared" si="0"/>
        <v>#DIV/0!</v>
      </c>
      <c r="H25" s="26">
        <f t="shared" si="1"/>
        <v>-3.50576</v>
      </c>
    </row>
    <row r="26" spans="1:8" ht="24" x14ac:dyDescent="0.2">
      <c r="A26" s="171" t="s">
        <v>239</v>
      </c>
      <c r="B26" s="98" t="s">
        <v>27</v>
      </c>
      <c r="C26" s="30"/>
      <c r="D26" s="30"/>
      <c r="E26" s="394">
        <v>1.0308299999999999</v>
      </c>
      <c r="F26" s="31">
        <v>0.35235</v>
      </c>
      <c r="G26" s="25" t="e">
        <f t="shared" si="0"/>
        <v>#DIV/0!</v>
      </c>
      <c r="H26" s="26">
        <f t="shared" si="1"/>
        <v>1.0308299999999999</v>
      </c>
    </row>
    <row r="27" spans="1:8" x14ac:dyDescent="0.2">
      <c r="A27" s="154" t="s">
        <v>240</v>
      </c>
      <c r="B27" s="339" t="s">
        <v>220</v>
      </c>
      <c r="C27" s="60">
        <v>5341.42</v>
      </c>
      <c r="D27" s="60">
        <v>5341.42</v>
      </c>
      <c r="E27" s="395">
        <v>3146.6917800000001</v>
      </c>
      <c r="F27" s="61">
        <v>4862.0953499999996</v>
      </c>
      <c r="G27" s="25">
        <f t="shared" si="0"/>
        <v>58.911146848590825</v>
      </c>
      <c r="H27" s="26">
        <f t="shared" si="1"/>
        <v>-2194.72822</v>
      </c>
    </row>
    <row r="28" spans="1:8" ht="12.75" thickBot="1" x14ac:dyDescent="0.25">
      <c r="A28" s="147" t="s">
        <v>241</v>
      </c>
      <c r="B28" s="340" t="s">
        <v>28</v>
      </c>
      <c r="C28" s="30">
        <v>577</v>
      </c>
      <c r="D28" s="30">
        <v>577</v>
      </c>
      <c r="E28" s="394">
        <v>310.21125999999998</v>
      </c>
      <c r="F28" s="31">
        <v>393.53622999999999</v>
      </c>
      <c r="G28" s="63">
        <f t="shared" si="0"/>
        <v>53.762783362218372</v>
      </c>
      <c r="H28" s="26">
        <f t="shared" si="1"/>
        <v>-266.78874000000002</v>
      </c>
    </row>
    <row r="29" spans="1:8" ht="12.75" thickBot="1" x14ac:dyDescent="0.25">
      <c r="A29" s="285" t="s">
        <v>242</v>
      </c>
      <c r="B29" s="64" t="s">
        <v>29</v>
      </c>
      <c r="C29" s="249">
        <f>C30+C31</f>
        <v>10233.77684</v>
      </c>
      <c r="D29" s="249">
        <f>D30+D31</f>
        <v>10233.77684</v>
      </c>
      <c r="E29" s="396">
        <f>E30+E31</f>
        <v>1096.73965</v>
      </c>
      <c r="F29" s="11">
        <f>F30+F31</f>
        <v>1451.8832200000002</v>
      </c>
      <c r="G29" s="12">
        <f t="shared" si="0"/>
        <v>10.716861107555673</v>
      </c>
      <c r="H29" s="52">
        <f t="shared" si="1"/>
        <v>-9137.0371900000009</v>
      </c>
    </row>
    <row r="30" spans="1:8" x14ac:dyDescent="0.2">
      <c r="A30" s="286" t="s">
        <v>243</v>
      </c>
      <c r="B30" s="54" t="s">
        <v>30</v>
      </c>
      <c r="C30" s="27">
        <v>1075</v>
      </c>
      <c r="D30" s="27">
        <v>1075</v>
      </c>
      <c r="E30" s="385">
        <v>212.04638</v>
      </c>
      <c r="F30" s="66">
        <v>114.42359</v>
      </c>
      <c r="G30" s="41">
        <f t="shared" si="0"/>
        <v>19.725244651162789</v>
      </c>
      <c r="H30" s="22">
        <f t="shared" si="1"/>
        <v>-862.95362</v>
      </c>
    </row>
    <row r="31" spans="1:8" ht="12.75" thickBot="1" x14ac:dyDescent="0.25">
      <c r="A31" s="167" t="s">
        <v>244</v>
      </c>
      <c r="B31" s="67" t="s">
        <v>31</v>
      </c>
      <c r="C31" s="30">
        <v>9158.7768400000004</v>
      </c>
      <c r="D31" s="30">
        <v>9158.7768400000004</v>
      </c>
      <c r="E31" s="397">
        <v>884.69326999999998</v>
      </c>
      <c r="F31" s="59">
        <v>1337.4596300000001</v>
      </c>
      <c r="G31" s="69">
        <f t="shared" si="0"/>
        <v>9.6595133330052825</v>
      </c>
      <c r="H31" s="33">
        <f t="shared" si="1"/>
        <v>-8274.0835700000007</v>
      </c>
    </row>
    <row r="32" spans="1:8" ht="12.75" thickBot="1" x14ac:dyDescent="0.25">
      <c r="A32" s="293" t="s">
        <v>245</v>
      </c>
      <c r="B32" s="70" t="s">
        <v>32</v>
      </c>
      <c r="C32" s="11">
        <f>C33+C35+C36</f>
        <v>1727.6237799999999</v>
      </c>
      <c r="D32" s="11">
        <f>D33+D35+D36</f>
        <v>1727.6237799999999</v>
      </c>
      <c r="E32" s="398">
        <f t="shared" ref="E32:F32" si="2">E33+E35+E36</f>
        <v>466.88592</v>
      </c>
      <c r="F32" s="11">
        <f t="shared" si="2"/>
        <v>535.03195999999991</v>
      </c>
      <c r="G32" s="71">
        <f t="shared" si="0"/>
        <v>27.024744936076306</v>
      </c>
      <c r="H32" s="52">
        <f t="shared" si="1"/>
        <v>-1260.73786</v>
      </c>
    </row>
    <row r="33" spans="1:9" x14ac:dyDescent="0.2">
      <c r="A33" s="286" t="s">
        <v>246</v>
      </c>
      <c r="B33" s="19" t="s">
        <v>33</v>
      </c>
      <c r="C33" s="27">
        <f>C34</f>
        <v>1639</v>
      </c>
      <c r="D33" s="27">
        <f>D34</f>
        <v>1639</v>
      </c>
      <c r="E33" s="399">
        <f>E34</f>
        <v>455.96591999999998</v>
      </c>
      <c r="F33" s="28">
        <f>F34</f>
        <v>526.99195999999995</v>
      </c>
      <c r="G33" s="46">
        <f t="shared" si="0"/>
        <v>27.819763270286757</v>
      </c>
      <c r="H33" s="22">
        <f t="shared" si="1"/>
        <v>-1183.0340799999999</v>
      </c>
    </row>
    <row r="34" spans="1:9" s="45" customFormat="1" x14ac:dyDescent="0.2">
      <c r="A34" s="294" t="s">
        <v>247</v>
      </c>
      <c r="B34" s="287" t="s">
        <v>34</v>
      </c>
      <c r="C34" s="269">
        <v>1639</v>
      </c>
      <c r="D34" s="269">
        <v>1639</v>
      </c>
      <c r="E34" s="391">
        <v>455.96591999999998</v>
      </c>
      <c r="F34" s="48">
        <v>526.99195999999995</v>
      </c>
      <c r="G34" s="288">
        <f t="shared" si="0"/>
        <v>27.819763270286757</v>
      </c>
      <c r="H34" s="44">
        <f t="shared" si="1"/>
        <v>-1183.0340799999999</v>
      </c>
    </row>
    <row r="35" spans="1:9" x14ac:dyDescent="0.2">
      <c r="A35" s="167" t="s">
        <v>248</v>
      </c>
      <c r="B35" s="67" t="s">
        <v>35</v>
      </c>
      <c r="C35" s="30">
        <v>82.623779999999996</v>
      </c>
      <c r="D35" s="30">
        <v>82.623779999999996</v>
      </c>
      <c r="E35" s="395">
        <v>10.92</v>
      </c>
      <c r="F35" s="61">
        <v>8.0399999999999991</v>
      </c>
      <c r="G35" s="46">
        <f t="shared" si="0"/>
        <v>13.216534029307301</v>
      </c>
      <c r="H35" s="26">
        <f t="shared" si="1"/>
        <v>-71.703779999999995</v>
      </c>
    </row>
    <row r="36" spans="1:9" ht="24.75" thickBot="1" x14ac:dyDescent="0.25">
      <c r="A36" s="137" t="s">
        <v>249</v>
      </c>
      <c r="B36" s="352" t="s">
        <v>250</v>
      </c>
      <c r="C36" s="30">
        <v>6</v>
      </c>
      <c r="D36" s="30">
        <v>6</v>
      </c>
      <c r="E36" s="394"/>
      <c r="F36" s="31"/>
      <c r="G36" s="29">
        <f t="shared" si="0"/>
        <v>0</v>
      </c>
      <c r="H36" s="74">
        <f t="shared" si="1"/>
        <v>-6</v>
      </c>
    </row>
    <row r="37" spans="1:9" ht="24.75" thickBot="1" x14ac:dyDescent="0.25">
      <c r="A37" s="285" t="s">
        <v>251</v>
      </c>
      <c r="B37" s="75" t="s">
        <v>36</v>
      </c>
      <c r="C37" s="76">
        <f>C38+C46+C47+C45</f>
        <v>24007.510280000002</v>
      </c>
      <c r="D37" s="76">
        <f>D38+D46+D47+D45</f>
        <v>24041.510280000002</v>
      </c>
      <c r="E37" s="400">
        <f>E38+E46+E47+E45</f>
        <v>2708.3018700000002</v>
      </c>
      <c r="F37" s="76">
        <f>F38+F46+F47+F45</f>
        <v>1941.95633</v>
      </c>
      <c r="G37" s="12">
        <f t="shared" si="0"/>
        <v>11.265107052168105</v>
      </c>
      <c r="H37" s="13">
        <f t="shared" si="1"/>
        <v>-21333.208410000003</v>
      </c>
    </row>
    <row r="38" spans="1:9" s="81" customFormat="1" ht="48" x14ac:dyDescent="0.2">
      <c r="A38" s="295" t="s">
        <v>252</v>
      </c>
      <c r="B38" s="78" t="s">
        <v>37</v>
      </c>
      <c r="C38" s="79">
        <f>C39+C41+C43</f>
        <v>22860.576280000001</v>
      </c>
      <c r="D38" s="79">
        <f>D39+D41+D43</f>
        <v>22894.576280000001</v>
      </c>
      <c r="E38" s="401">
        <f>E39+E41+E43</f>
        <v>2209.7562500000004</v>
      </c>
      <c r="F38" s="39">
        <f>F39+F41+F43</f>
        <v>1539.3037099999999</v>
      </c>
      <c r="G38" s="21">
        <f t="shared" si="0"/>
        <v>9.6518765972112597</v>
      </c>
      <c r="H38" s="80">
        <f t="shared" si="1"/>
        <v>-20684.820030000003</v>
      </c>
    </row>
    <row r="39" spans="1:9" s="81" customFormat="1" ht="24" x14ac:dyDescent="0.2">
      <c r="A39" s="135" t="s">
        <v>253</v>
      </c>
      <c r="B39" s="82" t="s">
        <v>38</v>
      </c>
      <c r="C39" s="24">
        <f>C40</f>
        <v>10328.700000000001</v>
      </c>
      <c r="D39" s="24">
        <f>D40</f>
        <v>10262.700000000001</v>
      </c>
      <c r="E39" s="402">
        <f>E40</f>
        <v>1182.1007300000001</v>
      </c>
      <c r="F39" s="23">
        <f>F40</f>
        <v>853.80282999999997</v>
      </c>
      <c r="G39" s="25">
        <f t="shared" si="0"/>
        <v>11.518418447387139</v>
      </c>
      <c r="H39" s="26">
        <f t="shared" si="1"/>
        <v>-9080.5992700000006</v>
      </c>
    </row>
    <row r="40" spans="1:9" s="81" customFormat="1" ht="24" x14ac:dyDescent="0.2">
      <c r="A40" s="296" t="s">
        <v>254</v>
      </c>
      <c r="B40" s="83" t="s">
        <v>38</v>
      </c>
      <c r="C40" s="302">
        <v>10328.700000000001</v>
      </c>
      <c r="D40" s="302">
        <v>10262.700000000001</v>
      </c>
      <c r="E40" s="403">
        <v>1182.1007300000001</v>
      </c>
      <c r="F40" s="47">
        <v>853.80282999999997</v>
      </c>
      <c r="G40" s="303">
        <f t="shared" si="0"/>
        <v>11.518418447387139</v>
      </c>
      <c r="H40" s="304">
        <f t="shared" si="1"/>
        <v>-9080.5992700000006</v>
      </c>
    </row>
    <row r="41" spans="1:9" s="81" customFormat="1" ht="24" x14ac:dyDescent="0.2">
      <c r="A41" s="297" t="s">
        <v>255</v>
      </c>
      <c r="B41" s="342" t="s">
        <v>39</v>
      </c>
      <c r="C41" s="24">
        <f>C42</f>
        <v>12143.262280000001</v>
      </c>
      <c r="D41" s="24">
        <f>D42</f>
        <v>12243.262280000001</v>
      </c>
      <c r="E41" s="402">
        <f>E42</f>
        <v>897.56641999999999</v>
      </c>
      <c r="F41" s="68">
        <f>F42</f>
        <v>563.33290999999997</v>
      </c>
      <c r="G41" s="85">
        <f>G42</f>
        <v>7.3311050557678641</v>
      </c>
      <c r="H41" s="23">
        <f>E41-D41</f>
        <v>-11345.695860000002</v>
      </c>
    </row>
    <row r="42" spans="1:9" s="81" customFormat="1" ht="24" x14ac:dyDescent="0.2">
      <c r="A42" s="298" t="s">
        <v>256</v>
      </c>
      <c r="B42" s="343" t="s">
        <v>39</v>
      </c>
      <c r="C42" s="43">
        <v>12143.262280000001</v>
      </c>
      <c r="D42" s="43">
        <v>12243.262280000001</v>
      </c>
      <c r="E42" s="404">
        <v>897.56641999999999</v>
      </c>
      <c r="F42" s="42">
        <v>563.33290999999997</v>
      </c>
      <c r="G42" s="305">
        <f>E42/D42*100</f>
        <v>7.3311050557678641</v>
      </c>
      <c r="H42" s="42">
        <f>E42-D42</f>
        <v>-11345.695860000002</v>
      </c>
    </row>
    <row r="43" spans="1:9" s="81" customFormat="1" ht="48" x14ac:dyDescent="0.2">
      <c r="A43" s="296" t="s">
        <v>257</v>
      </c>
      <c r="B43" s="342" t="s">
        <v>40</v>
      </c>
      <c r="C43" s="24">
        <f>C44</f>
        <v>388.61399999999998</v>
      </c>
      <c r="D43" s="24">
        <f>D44</f>
        <v>388.61399999999998</v>
      </c>
      <c r="E43" s="402">
        <f>E44</f>
        <v>130.0891</v>
      </c>
      <c r="F43" s="23">
        <f>F44</f>
        <v>122.16797</v>
      </c>
      <c r="G43" s="85">
        <f>G44</f>
        <v>33.475145002496056</v>
      </c>
      <c r="H43" s="68">
        <f>E43-D43</f>
        <v>-258.5249</v>
      </c>
      <c r="I43" s="86"/>
    </row>
    <row r="44" spans="1:9" s="87" customFormat="1" ht="36" x14ac:dyDescent="0.2">
      <c r="A44" s="296" t="s">
        <v>258</v>
      </c>
      <c r="B44" s="343" t="s">
        <v>41</v>
      </c>
      <c r="C44" s="48">
        <v>388.61399999999998</v>
      </c>
      <c r="D44" s="48">
        <v>388.61399999999998</v>
      </c>
      <c r="E44" s="405">
        <v>130.0891</v>
      </c>
      <c r="F44" s="47">
        <v>122.16797</v>
      </c>
      <c r="G44" s="305">
        <f>E44/D44*100</f>
        <v>33.475145002496056</v>
      </c>
      <c r="H44" s="42">
        <f>H43</f>
        <v>-258.5249</v>
      </c>
    </row>
    <row r="45" spans="1:9" s="45" customFormat="1" ht="24" x14ac:dyDescent="0.2">
      <c r="A45" s="168" t="s">
        <v>259</v>
      </c>
      <c r="B45" s="341" t="s">
        <v>42</v>
      </c>
      <c r="C45" s="68">
        <v>182.934</v>
      </c>
      <c r="D45" s="68">
        <v>182.934</v>
      </c>
      <c r="E45" s="397">
        <v>32.859000000000002</v>
      </c>
      <c r="F45" s="68">
        <v>53.0015</v>
      </c>
      <c r="G45" s="63">
        <f t="shared" ref="G45:G64" si="3">E45/D45*100</f>
        <v>17.96221588113746</v>
      </c>
      <c r="H45" s="88">
        <f t="shared" ref="H45:H125" si="4">E45-D45</f>
        <v>-150.07499999999999</v>
      </c>
    </row>
    <row r="46" spans="1:9" s="45" customFormat="1" ht="24.75" thickBot="1" x14ac:dyDescent="0.25">
      <c r="A46" s="299" t="s">
        <v>260</v>
      </c>
      <c r="B46" s="341" t="s">
        <v>43</v>
      </c>
      <c r="C46" s="89">
        <v>587.78</v>
      </c>
      <c r="D46" s="89">
        <v>587.78</v>
      </c>
      <c r="E46" s="406">
        <v>308.51760000000002</v>
      </c>
      <c r="F46" s="89">
        <v>179.78583</v>
      </c>
      <c r="G46" s="63">
        <f t="shared" si="3"/>
        <v>52.488618190479443</v>
      </c>
      <c r="H46" s="88">
        <f t="shared" si="4"/>
        <v>-279.26239999999996</v>
      </c>
    </row>
    <row r="47" spans="1:9" s="53" customFormat="1" ht="12.75" thickBot="1" x14ac:dyDescent="0.25">
      <c r="A47" s="292" t="s">
        <v>316</v>
      </c>
      <c r="B47" s="64" t="s">
        <v>44</v>
      </c>
      <c r="C47" s="11">
        <f>C48+C49</f>
        <v>376.22</v>
      </c>
      <c r="D47" s="11">
        <f>D48+D49</f>
        <v>376.22</v>
      </c>
      <c r="E47" s="398">
        <f t="shared" ref="E47:F47" si="5">E48+E49</f>
        <v>157.16901999999999</v>
      </c>
      <c r="F47" s="11">
        <f t="shared" si="5"/>
        <v>169.86528999999999</v>
      </c>
      <c r="G47" s="12">
        <f t="shared" si="3"/>
        <v>41.77582797299452</v>
      </c>
      <c r="H47" s="13">
        <f t="shared" si="4"/>
        <v>-219.05098000000004</v>
      </c>
    </row>
    <row r="48" spans="1:9" s="45" customFormat="1" x14ac:dyDescent="0.2">
      <c r="A48" s="300" t="s">
        <v>262</v>
      </c>
      <c r="B48" s="91" t="s">
        <v>45</v>
      </c>
      <c r="C48" s="20">
        <v>365.22</v>
      </c>
      <c r="D48" s="20">
        <v>365.22</v>
      </c>
      <c r="E48" s="407">
        <v>157.16901999999999</v>
      </c>
      <c r="F48" s="93">
        <v>169.86528999999999</v>
      </c>
      <c r="G48" s="29">
        <f t="shared" si="3"/>
        <v>43.034067137615679</v>
      </c>
      <c r="H48" s="74">
        <f t="shared" si="4"/>
        <v>-208.05098000000004</v>
      </c>
    </row>
    <row r="49" spans="1:9" s="45" customFormat="1" ht="48.75" thickBot="1" x14ac:dyDescent="0.25">
      <c r="A49" s="301" t="s">
        <v>263</v>
      </c>
      <c r="B49" s="94" t="s">
        <v>46</v>
      </c>
      <c r="C49" s="89">
        <v>11</v>
      </c>
      <c r="D49" s="89">
        <v>11</v>
      </c>
      <c r="E49" s="408">
        <v>0</v>
      </c>
      <c r="F49" s="95"/>
      <c r="G49" s="32">
        <f t="shared" si="3"/>
        <v>0</v>
      </c>
      <c r="H49" s="96">
        <f t="shared" si="4"/>
        <v>-11</v>
      </c>
    </row>
    <row r="50" spans="1:9" s="45" customFormat="1" ht="12.75" thickBot="1" x14ac:dyDescent="0.25">
      <c r="A50" s="15" t="s">
        <v>264</v>
      </c>
      <c r="B50" s="64" t="s">
        <v>47</v>
      </c>
      <c r="C50" s="250">
        <f>C51</f>
        <v>76.8</v>
      </c>
      <c r="D50" s="250">
        <f>D51</f>
        <v>76.8</v>
      </c>
      <c r="E50" s="400">
        <f>+E51</f>
        <v>17.438549999999999</v>
      </c>
      <c r="F50" s="76">
        <f>+F51</f>
        <v>29.73405</v>
      </c>
      <c r="G50" s="38">
        <f t="shared" si="3"/>
        <v>22.706445312500001</v>
      </c>
      <c r="H50" s="97">
        <f t="shared" si="4"/>
        <v>-59.361449999999998</v>
      </c>
    </row>
    <row r="51" spans="1:9" s="45" customFormat="1" x14ac:dyDescent="0.2">
      <c r="A51" s="217" t="s">
        <v>265</v>
      </c>
      <c r="B51" s="306" t="s">
        <v>48</v>
      </c>
      <c r="C51" s="27">
        <f>C52+C53+C54</f>
        <v>76.8</v>
      </c>
      <c r="D51" s="27">
        <f>D52+D53+D54</f>
        <v>76.8</v>
      </c>
      <c r="E51" s="399">
        <f t="shared" ref="E51:F51" si="6">E52+E53+E54</f>
        <v>17.438549999999999</v>
      </c>
      <c r="F51" s="27">
        <f t="shared" si="6"/>
        <v>29.73405</v>
      </c>
      <c r="G51" s="41">
        <f t="shared" si="3"/>
        <v>22.706445312500001</v>
      </c>
      <c r="H51" s="22">
        <f t="shared" si="4"/>
        <v>-59.361449999999998</v>
      </c>
    </row>
    <row r="52" spans="1:9" s="45" customFormat="1" x14ac:dyDescent="0.2">
      <c r="A52" s="307" t="s">
        <v>266</v>
      </c>
      <c r="B52" s="308" t="s">
        <v>49</v>
      </c>
      <c r="C52" s="42">
        <v>75.599999999999994</v>
      </c>
      <c r="D52" s="42">
        <v>75.599999999999994</v>
      </c>
      <c r="E52" s="386">
        <v>13.76763</v>
      </c>
      <c r="F52" s="43">
        <v>28.00207</v>
      </c>
      <c r="G52" s="62">
        <f t="shared" si="3"/>
        <v>18.211150793650795</v>
      </c>
      <c r="H52" s="344">
        <f t="shared" si="4"/>
        <v>-61.832369999999997</v>
      </c>
    </row>
    <row r="53" spans="1:9" s="45" customFormat="1" x14ac:dyDescent="0.2">
      <c r="A53" s="307" t="s">
        <v>272</v>
      </c>
      <c r="B53" s="309" t="s">
        <v>50</v>
      </c>
      <c r="C53" s="42">
        <v>1.2</v>
      </c>
      <c r="D53" s="42">
        <v>1.2</v>
      </c>
      <c r="E53" s="386">
        <v>3.80145</v>
      </c>
      <c r="F53" s="43">
        <v>1.38456</v>
      </c>
      <c r="G53" s="62">
        <f t="shared" si="3"/>
        <v>316.78750000000002</v>
      </c>
      <c r="H53" s="44">
        <f t="shared" si="4"/>
        <v>2.6014499999999998</v>
      </c>
    </row>
    <row r="54" spans="1:9" s="45" customFormat="1" ht="24.75" thickBot="1" x14ac:dyDescent="0.25">
      <c r="A54" s="310" t="s">
        <v>267</v>
      </c>
      <c r="B54" s="142" t="s">
        <v>51</v>
      </c>
      <c r="C54" s="42"/>
      <c r="D54" s="42"/>
      <c r="E54" s="386">
        <v>-0.13053000000000001</v>
      </c>
      <c r="F54" s="43">
        <v>0.34742000000000001</v>
      </c>
      <c r="G54" s="271"/>
      <c r="H54" s="345">
        <f t="shared" si="4"/>
        <v>-0.13053000000000001</v>
      </c>
    </row>
    <row r="55" spans="1:9" s="87" customFormat="1" ht="12.75" thickBot="1" x14ac:dyDescent="0.25">
      <c r="A55" s="311" t="s">
        <v>268</v>
      </c>
      <c r="B55" s="100" t="s">
        <v>52</v>
      </c>
      <c r="C55" s="101">
        <f>C56</f>
        <v>0</v>
      </c>
      <c r="D55" s="101">
        <f>D56</f>
        <v>24</v>
      </c>
      <c r="E55" s="389">
        <f>E56</f>
        <v>24.394870000000001</v>
      </c>
      <c r="F55" s="36">
        <f>F56</f>
        <v>92.708920000000006</v>
      </c>
      <c r="G55" s="38">
        <f>E55/D55*100</f>
        <v>101.64529166666667</v>
      </c>
      <c r="H55" s="97">
        <f t="shared" si="4"/>
        <v>0.39487000000000094</v>
      </c>
    </row>
    <row r="56" spans="1:9" s="87" customFormat="1" x14ac:dyDescent="0.2">
      <c r="A56" s="312" t="s">
        <v>269</v>
      </c>
      <c r="B56" s="102" t="s">
        <v>53</v>
      </c>
      <c r="C56" s="79">
        <f>C57+C58</f>
        <v>0</v>
      </c>
      <c r="D56" s="79">
        <f>D57+D58</f>
        <v>24</v>
      </c>
      <c r="E56" s="390">
        <f>E58+E57</f>
        <v>24.394870000000001</v>
      </c>
      <c r="F56" s="39">
        <f>F58+F57</f>
        <v>92.708920000000006</v>
      </c>
      <c r="G56" s="103"/>
      <c r="H56" s="39"/>
    </row>
    <row r="57" spans="1:9" s="87" customFormat="1" x14ac:dyDescent="0.2">
      <c r="A57" s="140" t="s">
        <v>270</v>
      </c>
      <c r="B57" s="73" t="s">
        <v>54</v>
      </c>
      <c r="C57" s="66"/>
      <c r="D57" s="66">
        <v>24</v>
      </c>
      <c r="E57" s="385">
        <v>24.394870000000001</v>
      </c>
      <c r="F57" s="66"/>
      <c r="G57" s="25">
        <f t="shared" si="3"/>
        <v>101.64529166666667</v>
      </c>
      <c r="H57" s="26">
        <f t="shared" si="4"/>
        <v>0.39487000000000094</v>
      </c>
    </row>
    <row r="58" spans="1:9" s="87" customFormat="1" ht="12.75" thickBot="1" x14ac:dyDescent="0.25">
      <c r="A58" s="313" t="s">
        <v>271</v>
      </c>
      <c r="B58" s="104" t="s">
        <v>55</v>
      </c>
      <c r="C58" s="105"/>
      <c r="D58" s="105"/>
      <c r="E58" s="406"/>
      <c r="F58" s="105">
        <v>92.708920000000006</v>
      </c>
      <c r="G58" s="25" t="e">
        <f t="shared" si="3"/>
        <v>#DIV/0!</v>
      </c>
      <c r="H58" s="26">
        <f t="shared" si="4"/>
        <v>0</v>
      </c>
    </row>
    <row r="59" spans="1:9" s="45" customFormat="1" ht="12.75" thickBot="1" x14ac:dyDescent="0.25">
      <c r="A59" s="293" t="s">
        <v>273</v>
      </c>
      <c r="B59" s="106" t="s">
        <v>56</v>
      </c>
      <c r="C59" s="35">
        <f>C60+C61+C63</f>
        <v>125</v>
      </c>
      <c r="D59" s="35">
        <f>D60+D61+D63</f>
        <v>141</v>
      </c>
      <c r="E59" s="409">
        <f t="shared" ref="E59:F59" si="7">E60+E61+E63</f>
        <v>334.9948</v>
      </c>
      <c r="F59" s="35">
        <f t="shared" si="7"/>
        <v>110.88021000000001</v>
      </c>
      <c r="G59" s="12">
        <f t="shared" si="3"/>
        <v>237.58496453900707</v>
      </c>
      <c r="H59" s="13">
        <f t="shared" si="4"/>
        <v>193.9948</v>
      </c>
    </row>
    <row r="60" spans="1:9" s="45" customFormat="1" ht="48" x14ac:dyDescent="0.2">
      <c r="A60" s="314" t="s">
        <v>274</v>
      </c>
      <c r="B60" s="107" t="s">
        <v>57</v>
      </c>
      <c r="C60" s="108"/>
      <c r="D60" s="108"/>
      <c r="E60" s="410">
        <v>98.324799999999996</v>
      </c>
      <c r="F60" s="109"/>
      <c r="G60" s="46" t="e">
        <f t="shared" si="3"/>
        <v>#DIV/0!</v>
      </c>
      <c r="H60" s="22">
        <f t="shared" si="4"/>
        <v>98.324799999999996</v>
      </c>
    </row>
    <row r="61" spans="1:9" s="45" customFormat="1" ht="24" x14ac:dyDescent="0.2">
      <c r="A61" s="351" t="s">
        <v>297</v>
      </c>
      <c r="B61" s="347" t="s">
        <v>298</v>
      </c>
      <c r="C61" s="61">
        <f>C62</f>
        <v>125</v>
      </c>
      <c r="D61" s="61">
        <f>D62</f>
        <v>141</v>
      </c>
      <c r="E61" s="411">
        <f t="shared" ref="E61:F61" si="8">E62</f>
        <v>236.67</v>
      </c>
      <c r="F61" s="61">
        <f t="shared" si="8"/>
        <v>110.88021000000001</v>
      </c>
      <c r="G61" s="46">
        <f t="shared" si="3"/>
        <v>167.85106382978722</v>
      </c>
      <c r="H61" s="99">
        <f t="shared" si="4"/>
        <v>95.669999999999987</v>
      </c>
    </row>
    <row r="62" spans="1:9" ht="36" x14ac:dyDescent="0.2">
      <c r="A62" s="157" t="s">
        <v>275</v>
      </c>
      <c r="B62" s="110" t="s">
        <v>58</v>
      </c>
      <c r="C62" s="315">
        <v>125</v>
      </c>
      <c r="D62" s="315">
        <v>141</v>
      </c>
      <c r="E62" s="399">
        <v>236.67</v>
      </c>
      <c r="F62" s="28">
        <v>110.88021000000001</v>
      </c>
      <c r="G62" s="46">
        <f t="shared" si="3"/>
        <v>167.85106382978722</v>
      </c>
      <c r="H62" s="99">
        <f t="shared" si="4"/>
        <v>95.669999999999987</v>
      </c>
    </row>
    <row r="63" spans="1:9" s="86" customFormat="1" ht="24.75" thickBot="1" x14ac:dyDescent="0.25">
      <c r="A63" s="141" t="s">
        <v>276</v>
      </c>
      <c r="B63" s="112" t="s">
        <v>59</v>
      </c>
      <c r="C63" s="105"/>
      <c r="D63" s="105"/>
      <c r="E63" s="406"/>
      <c r="F63" s="89"/>
      <c r="G63" s="29" t="e">
        <f t="shared" si="3"/>
        <v>#DIV/0!</v>
      </c>
      <c r="H63" s="99">
        <f t="shared" si="4"/>
        <v>0</v>
      </c>
      <c r="I63" s="113"/>
    </row>
    <row r="64" spans="1:9" ht="12.75" thickBot="1" x14ac:dyDescent="0.25">
      <c r="A64" s="293" t="s">
        <v>277</v>
      </c>
      <c r="B64" s="70" t="s">
        <v>60</v>
      </c>
      <c r="C64" s="77">
        <f>C65+C67+C69+C71+C75+C77+C81+C83+C92+C73+C95+C85+C87+C89</f>
        <v>196</v>
      </c>
      <c r="D64" s="77">
        <f>D65+D67+D69+D71+D75+D77+D81+D83+D92+D73+D95+D85+D87+D89</f>
        <v>222</v>
      </c>
      <c r="E64" s="412">
        <f>E65+E67+E69+E71+E75+E77+E81+E83+E92+E73+E95+E85+E87+E89+E79</f>
        <v>251.27720999999997</v>
      </c>
      <c r="F64" s="77">
        <f t="shared" ref="F64" si="9">F65+F67+F69+F71+F75+F77+F81+F83+F92+F73+F95+F85+F87+F89</f>
        <v>442.92802999999998</v>
      </c>
      <c r="G64" s="114">
        <f t="shared" si="3"/>
        <v>113.18793243243242</v>
      </c>
      <c r="H64" s="115">
        <f>E64-D64</f>
        <v>29.277209999999968</v>
      </c>
    </row>
    <row r="65" spans="1:8" s="10" customFormat="1" ht="36" x14ac:dyDescent="0.2">
      <c r="A65" s="116" t="s">
        <v>61</v>
      </c>
      <c r="B65" s="117" t="s">
        <v>62</v>
      </c>
      <c r="C65" s="79">
        <f>C66</f>
        <v>8</v>
      </c>
      <c r="D65" s="79">
        <f>D66</f>
        <v>8</v>
      </c>
      <c r="E65" s="401">
        <f t="shared" ref="E65:F65" si="10">E66</f>
        <v>0.97499999999999998</v>
      </c>
      <c r="F65" s="79">
        <f t="shared" si="10"/>
        <v>1.075</v>
      </c>
      <c r="G65" s="103">
        <f>E65/D65*100</f>
        <v>12.1875</v>
      </c>
      <c r="H65" s="39">
        <f t="shared" si="4"/>
        <v>-7.0250000000000004</v>
      </c>
    </row>
    <row r="66" spans="1:8" ht="48" x14ac:dyDescent="0.2">
      <c r="A66" s="118" t="s">
        <v>63</v>
      </c>
      <c r="B66" s="119" t="s">
        <v>64</v>
      </c>
      <c r="C66" s="124">
        <v>8</v>
      </c>
      <c r="D66" s="124">
        <v>8</v>
      </c>
      <c r="E66" s="413">
        <v>0.97499999999999998</v>
      </c>
      <c r="F66" s="316">
        <v>1.075</v>
      </c>
      <c r="G66" s="317"/>
      <c r="H66" s="42"/>
    </row>
    <row r="67" spans="1:8" ht="48" x14ac:dyDescent="0.2">
      <c r="A67" s="116" t="s">
        <v>65</v>
      </c>
      <c r="B67" s="120" t="s">
        <v>66</v>
      </c>
      <c r="C67" s="79">
        <f>C68</f>
        <v>31</v>
      </c>
      <c r="D67" s="79">
        <f>D68</f>
        <v>31</v>
      </c>
      <c r="E67" s="401">
        <f t="shared" ref="E67:F67" si="11">E68</f>
        <v>24.349589999999999</v>
      </c>
      <c r="F67" s="79">
        <f t="shared" si="11"/>
        <v>26.94566</v>
      </c>
      <c r="G67" s="103">
        <f t="shared" ref="G67:G71" si="12">E67/D67*100</f>
        <v>78.547064516129026</v>
      </c>
      <c r="H67" s="23">
        <f t="shared" si="4"/>
        <v>-6.6504100000000008</v>
      </c>
    </row>
    <row r="68" spans="1:8" ht="60" x14ac:dyDescent="0.2">
      <c r="A68" s="118" t="s">
        <v>67</v>
      </c>
      <c r="B68" s="121" t="s">
        <v>68</v>
      </c>
      <c r="C68" s="124">
        <v>31</v>
      </c>
      <c r="D68" s="124">
        <v>31</v>
      </c>
      <c r="E68" s="413">
        <v>24.349589999999999</v>
      </c>
      <c r="F68" s="43">
        <v>26.94566</v>
      </c>
      <c r="G68" s="317"/>
      <c r="H68" s="42"/>
    </row>
    <row r="69" spans="1:8" ht="36" x14ac:dyDescent="0.2">
      <c r="A69" s="116" t="s">
        <v>69</v>
      </c>
      <c r="B69" s="57" t="s">
        <v>70</v>
      </c>
      <c r="C69" s="79">
        <f>C70</f>
        <v>4</v>
      </c>
      <c r="D69" s="79">
        <f>D70</f>
        <v>4</v>
      </c>
      <c r="E69" s="401">
        <f>E70</f>
        <v>0.87580999999999998</v>
      </c>
      <c r="F69" s="79">
        <f>F70</f>
        <v>0</v>
      </c>
      <c r="G69" s="122">
        <f t="shared" si="12"/>
        <v>21.895250000000001</v>
      </c>
      <c r="H69" s="123">
        <f t="shared" si="4"/>
        <v>-3.12419</v>
      </c>
    </row>
    <row r="70" spans="1:8" ht="48" x14ac:dyDescent="0.2">
      <c r="A70" s="118" t="s">
        <v>71</v>
      </c>
      <c r="B70" s="121" t="s">
        <v>72</v>
      </c>
      <c r="C70" s="124">
        <v>4</v>
      </c>
      <c r="D70" s="124">
        <v>4</v>
      </c>
      <c r="E70" s="413">
        <v>0.87580999999999998</v>
      </c>
      <c r="F70" s="43"/>
      <c r="G70" s="126"/>
      <c r="H70" s="318"/>
    </row>
    <row r="71" spans="1:8" ht="36" x14ac:dyDescent="0.2">
      <c r="A71" s="116" t="s">
        <v>278</v>
      </c>
      <c r="B71" s="209" t="s">
        <v>279</v>
      </c>
      <c r="C71" s="79">
        <f>C72</f>
        <v>37</v>
      </c>
      <c r="D71" s="79">
        <f>D72</f>
        <v>37</v>
      </c>
      <c r="E71" s="401">
        <f>E72</f>
        <v>0</v>
      </c>
      <c r="F71" s="79">
        <f>F72</f>
        <v>0</v>
      </c>
      <c r="G71" s="122">
        <f t="shared" si="12"/>
        <v>0</v>
      </c>
      <c r="H71" s="123">
        <f t="shared" si="4"/>
        <v>-37</v>
      </c>
    </row>
    <row r="72" spans="1:8" ht="48" x14ac:dyDescent="0.2">
      <c r="A72" s="118" t="s">
        <v>280</v>
      </c>
      <c r="B72" s="319" t="s">
        <v>281</v>
      </c>
      <c r="C72" s="124">
        <v>37</v>
      </c>
      <c r="D72" s="124">
        <v>37</v>
      </c>
      <c r="E72" s="413">
        <v>0</v>
      </c>
      <c r="F72" s="42"/>
      <c r="G72" s="126"/>
      <c r="H72" s="42"/>
    </row>
    <row r="73" spans="1:8" ht="36" x14ac:dyDescent="0.2">
      <c r="A73" s="116" t="s">
        <v>73</v>
      </c>
      <c r="B73" s="57" t="s">
        <v>74</v>
      </c>
      <c r="C73" s="79">
        <f>C74</f>
        <v>5</v>
      </c>
      <c r="D73" s="79">
        <f>D74</f>
        <v>5</v>
      </c>
      <c r="E73" s="401">
        <f t="shared" ref="E73:F73" si="13">E74</f>
        <v>15</v>
      </c>
      <c r="F73" s="79">
        <f t="shared" si="13"/>
        <v>0</v>
      </c>
      <c r="G73" s="122">
        <f t="shared" ref="G73" si="14">E73/D73*100</f>
        <v>300</v>
      </c>
      <c r="H73" s="23">
        <f t="shared" ref="H73" si="15">E73-D73</f>
        <v>10</v>
      </c>
    </row>
    <row r="74" spans="1:8" ht="48" x14ac:dyDescent="0.2">
      <c r="A74" s="118" t="s">
        <v>75</v>
      </c>
      <c r="B74" s="121" t="s">
        <v>76</v>
      </c>
      <c r="C74" s="124">
        <v>5</v>
      </c>
      <c r="D74" s="124">
        <v>5</v>
      </c>
      <c r="E74" s="413">
        <v>15</v>
      </c>
      <c r="F74" s="42"/>
      <c r="G74" s="126"/>
      <c r="H74" s="42"/>
    </row>
    <row r="75" spans="1:8" ht="36" x14ac:dyDescent="0.2">
      <c r="A75" s="116" t="s">
        <v>77</v>
      </c>
      <c r="B75" s="57" t="s">
        <v>78</v>
      </c>
      <c r="C75" s="79">
        <f>C76</f>
        <v>0</v>
      </c>
      <c r="D75" s="79">
        <f>D76</f>
        <v>0</v>
      </c>
      <c r="E75" s="401">
        <f>E76</f>
        <v>8.0000499999999999</v>
      </c>
      <c r="F75" s="79">
        <f>F76</f>
        <v>8.9994999999999994</v>
      </c>
      <c r="G75" s="122" t="e">
        <f>E75/D75*100</f>
        <v>#DIV/0!</v>
      </c>
      <c r="H75" s="23">
        <f>E75-D75</f>
        <v>8.0000499999999999</v>
      </c>
    </row>
    <row r="76" spans="1:8" ht="48" x14ac:dyDescent="0.2">
      <c r="A76" s="118" t="s">
        <v>79</v>
      </c>
      <c r="B76" s="121" t="s">
        <v>80</v>
      </c>
      <c r="C76" s="124"/>
      <c r="D76" s="124"/>
      <c r="E76" s="413">
        <v>8.0000499999999999</v>
      </c>
      <c r="F76" s="43">
        <v>8.9994999999999994</v>
      </c>
      <c r="G76" s="122"/>
      <c r="H76" s="23"/>
    </row>
    <row r="77" spans="1:8" ht="36" x14ac:dyDescent="0.2">
      <c r="A77" s="116" t="s">
        <v>81</v>
      </c>
      <c r="B77" s="57" t="s">
        <v>82</v>
      </c>
      <c r="C77" s="79">
        <f>C78</f>
        <v>2</v>
      </c>
      <c r="D77" s="79">
        <f>D78</f>
        <v>2</v>
      </c>
      <c r="E77" s="401">
        <f>E78</f>
        <v>0.45</v>
      </c>
      <c r="F77" s="79">
        <f>F78</f>
        <v>0.69774000000000003</v>
      </c>
      <c r="G77" s="122">
        <f t="shared" ref="G77:G95" si="16">E77/D77*100</f>
        <v>22.5</v>
      </c>
      <c r="H77" s="23">
        <f t="shared" ref="H77:H85" si="17">E77-D77</f>
        <v>-1.55</v>
      </c>
    </row>
    <row r="78" spans="1:8" ht="60" x14ac:dyDescent="0.2">
      <c r="A78" s="118" t="s">
        <v>83</v>
      </c>
      <c r="B78" s="121" t="s">
        <v>84</v>
      </c>
      <c r="C78" s="124">
        <v>2</v>
      </c>
      <c r="D78" s="124">
        <v>2</v>
      </c>
      <c r="E78" s="413">
        <v>0.45</v>
      </c>
      <c r="F78" s="43">
        <v>0.69774000000000003</v>
      </c>
      <c r="G78" s="126"/>
      <c r="H78" s="42"/>
    </row>
    <row r="79" spans="1:8" ht="36" x14ac:dyDescent="0.2">
      <c r="A79" s="116" t="s">
        <v>299</v>
      </c>
      <c r="B79" s="98" t="s">
        <v>300</v>
      </c>
      <c r="C79" s="79">
        <f>C80</f>
        <v>0</v>
      </c>
      <c r="D79" s="79">
        <f>D80</f>
        <v>0</v>
      </c>
      <c r="E79" s="401">
        <f t="shared" ref="E79:F79" si="18">E80</f>
        <v>6.2233000000000001</v>
      </c>
      <c r="F79" s="79">
        <f t="shared" si="18"/>
        <v>0</v>
      </c>
      <c r="G79" s="122" t="e">
        <f t="shared" ref="G79" si="19">E79/D79*100</f>
        <v>#DIV/0!</v>
      </c>
      <c r="H79" s="23">
        <f t="shared" ref="H79" si="20">E79-D79</f>
        <v>6.2233000000000001</v>
      </c>
    </row>
    <row r="80" spans="1:8" ht="48" x14ac:dyDescent="0.2">
      <c r="A80" s="118" t="s">
        <v>301</v>
      </c>
      <c r="B80" s="348" t="s">
        <v>302</v>
      </c>
      <c r="C80" s="124"/>
      <c r="D80" s="124"/>
      <c r="E80" s="413">
        <v>6.2233000000000001</v>
      </c>
      <c r="F80" s="124"/>
      <c r="G80" s="126"/>
      <c r="H80" s="42"/>
    </row>
    <row r="81" spans="1:9" ht="36" x14ac:dyDescent="0.2">
      <c r="A81" s="116" t="s">
        <v>85</v>
      </c>
      <c r="B81" s="57" t="s">
        <v>86</v>
      </c>
      <c r="C81" s="79">
        <f>C82</f>
        <v>74</v>
      </c>
      <c r="D81" s="79">
        <f>D82</f>
        <v>74</v>
      </c>
      <c r="E81" s="401">
        <f>E82</f>
        <v>1.848E-2</v>
      </c>
      <c r="F81" s="79">
        <f>F82</f>
        <v>2</v>
      </c>
      <c r="G81" s="122">
        <f t="shared" si="16"/>
        <v>2.4972972972972973E-2</v>
      </c>
      <c r="H81" s="23">
        <f t="shared" si="17"/>
        <v>-73.981520000000003</v>
      </c>
    </row>
    <row r="82" spans="1:9" ht="48" x14ac:dyDescent="0.2">
      <c r="A82" s="118" t="s">
        <v>87</v>
      </c>
      <c r="B82" s="121" t="s">
        <v>88</v>
      </c>
      <c r="C82" s="124">
        <v>74</v>
      </c>
      <c r="D82" s="124">
        <v>74</v>
      </c>
      <c r="E82" s="413">
        <v>1.848E-2</v>
      </c>
      <c r="F82" s="43">
        <v>2</v>
      </c>
      <c r="G82" s="126"/>
      <c r="H82" s="42"/>
    </row>
    <row r="83" spans="1:9" ht="36" x14ac:dyDescent="0.2">
      <c r="A83" s="116" t="s">
        <v>89</v>
      </c>
      <c r="B83" s="127" t="s">
        <v>90</v>
      </c>
      <c r="C83" s="79">
        <f>C84</f>
        <v>35</v>
      </c>
      <c r="D83" s="79">
        <f>D84</f>
        <v>35</v>
      </c>
      <c r="E83" s="401">
        <f t="shared" ref="E83:F83" si="21">E84</f>
        <v>43.368960000000001</v>
      </c>
      <c r="F83" s="79">
        <f t="shared" si="21"/>
        <v>31.03396</v>
      </c>
      <c r="G83" s="122">
        <f t="shared" si="16"/>
        <v>123.9113142857143</v>
      </c>
      <c r="H83" s="23">
        <f t="shared" si="17"/>
        <v>8.3689600000000013</v>
      </c>
    </row>
    <row r="84" spans="1:9" ht="48" x14ac:dyDescent="0.2">
      <c r="A84" s="128" t="s">
        <v>91</v>
      </c>
      <c r="B84" s="129" t="s">
        <v>92</v>
      </c>
      <c r="C84" s="124">
        <v>35</v>
      </c>
      <c r="D84" s="124">
        <v>35</v>
      </c>
      <c r="E84" s="413">
        <v>43.368960000000001</v>
      </c>
      <c r="F84" s="43">
        <v>31.03396</v>
      </c>
      <c r="G84" s="126"/>
      <c r="H84" s="42"/>
    </row>
    <row r="85" spans="1:9" ht="60" x14ac:dyDescent="0.2">
      <c r="A85" s="130" t="s">
        <v>93</v>
      </c>
      <c r="B85" s="131" t="s">
        <v>94</v>
      </c>
      <c r="C85" s="79">
        <f>C86</f>
        <v>0</v>
      </c>
      <c r="D85" s="79">
        <f>D86</f>
        <v>0</v>
      </c>
      <c r="E85" s="401">
        <f>E86</f>
        <v>0</v>
      </c>
      <c r="F85" s="79">
        <f>F86</f>
        <v>0</v>
      </c>
      <c r="G85" s="122" t="e">
        <f t="shared" si="16"/>
        <v>#DIV/0!</v>
      </c>
      <c r="H85" s="23">
        <f t="shared" si="17"/>
        <v>0</v>
      </c>
    </row>
    <row r="86" spans="1:9" ht="72" x14ac:dyDescent="0.2">
      <c r="A86" s="132" t="s">
        <v>95</v>
      </c>
      <c r="B86" s="133" t="s">
        <v>96</v>
      </c>
      <c r="C86" s="124"/>
      <c r="D86" s="124"/>
      <c r="E86" s="413"/>
      <c r="F86" s="43"/>
      <c r="G86" s="126"/>
      <c r="H86" s="42"/>
    </row>
    <row r="87" spans="1:9" ht="24" x14ac:dyDescent="0.2">
      <c r="A87" s="130" t="s">
        <v>97</v>
      </c>
      <c r="B87" s="131" t="s">
        <v>98</v>
      </c>
      <c r="C87" s="79">
        <f>C88</f>
        <v>0</v>
      </c>
      <c r="D87" s="79">
        <f>D88</f>
        <v>0</v>
      </c>
      <c r="E87" s="390">
        <f>E88</f>
        <v>4.7481900000000001</v>
      </c>
      <c r="F87" s="39">
        <f>F88</f>
        <v>0</v>
      </c>
      <c r="G87" s="122" t="e">
        <f t="shared" si="16"/>
        <v>#DIV/0!</v>
      </c>
      <c r="H87" s="23">
        <f t="shared" ref="H87:H95" si="22">E87-D87</f>
        <v>4.7481900000000001</v>
      </c>
    </row>
    <row r="88" spans="1:9" ht="36" x14ac:dyDescent="0.2">
      <c r="A88" s="132" t="s">
        <v>99</v>
      </c>
      <c r="B88" s="133" t="s">
        <v>100</v>
      </c>
      <c r="C88" s="124"/>
      <c r="D88" s="124"/>
      <c r="E88" s="413">
        <v>4.7481900000000001</v>
      </c>
      <c r="F88" s="43"/>
      <c r="G88" s="122"/>
      <c r="H88" s="42"/>
      <c r="I88" s="45"/>
    </row>
    <row r="89" spans="1:9" ht="36" x14ac:dyDescent="0.2">
      <c r="A89" s="130" t="s">
        <v>101</v>
      </c>
      <c r="B89" s="353" t="s">
        <v>102</v>
      </c>
      <c r="C89" s="23">
        <f>C90+C91</f>
        <v>0</v>
      </c>
      <c r="D89" s="23">
        <f>D90+D91</f>
        <v>26</v>
      </c>
      <c r="E89" s="393">
        <f>E90+E91</f>
        <v>26.642779999999998</v>
      </c>
      <c r="F89" s="23">
        <f>F90+F91</f>
        <v>0</v>
      </c>
      <c r="G89" s="122">
        <f t="shared" si="16"/>
        <v>102.47223076923075</v>
      </c>
      <c r="H89" s="23">
        <f>E89-D89</f>
        <v>0.64277999999999835</v>
      </c>
      <c r="I89" s="45"/>
    </row>
    <row r="90" spans="1:9" ht="36" x14ac:dyDescent="0.2">
      <c r="A90" s="132" t="s">
        <v>103</v>
      </c>
      <c r="B90" s="133" t="s">
        <v>104</v>
      </c>
      <c r="C90" s="124"/>
      <c r="D90" s="124">
        <v>26</v>
      </c>
      <c r="E90" s="414">
        <v>26.642779999999998</v>
      </c>
      <c r="F90" s="24"/>
      <c r="G90" s="126">
        <f t="shared" si="16"/>
        <v>102.47223076923075</v>
      </c>
      <c r="H90" s="42">
        <f>E90-D90</f>
        <v>0.64277999999999835</v>
      </c>
      <c r="I90" s="45"/>
    </row>
    <row r="91" spans="1:9" ht="36" x14ac:dyDescent="0.2">
      <c r="A91" s="132" t="s">
        <v>105</v>
      </c>
      <c r="B91" s="133" t="s">
        <v>106</v>
      </c>
      <c r="C91" s="124"/>
      <c r="D91" s="124"/>
      <c r="E91" s="414">
        <v>0</v>
      </c>
      <c r="F91" s="24"/>
      <c r="G91" s="126" t="e">
        <f t="shared" si="16"/>
        <v>#DIV/0!</v>
      </c>
      <c r="H91" s="42">
        <f>E91-D91</f>
        <v>0</v>
      </c>
      <c r="I91" s="45"/>
    </row>
    <row r="92" spans="1:9" ht="36" x14ac:dyDescent="0.2">
      <c r="A92" s="135" t="s">
        <v>107</v>
      </c>
      <c r="B92" s="136" t="s">
        <v>108</v>
      </c>
      <c r="C92" s="24">
        <f>C93+C94</f>
        <v>0</v>
      </c>
      <c r="D92" s="24">
        <f>D93+D94</f>
        <v>0</v>
      </c>
      <c r="E92" s="402">
        <f t="shared" ref="E92:F92" si="23">E93+E94</f>
        <v>0.62504999999999999</v>
      </c>
      <c r="F92" s="24">
        <f t="shared" si="23"/>
        <v>12.176169999999999</v>
      </c>
      <c r="G92" s="122" t="e">
        <f t="shared" si="16"/>
        <v>#DIV/0!</v>
      </c>
      <c r="H92" s="23">
        <f t="shared" si="22"/>
        <v>0.62504999999999999</v>
      </c>
    </row>
    <row r="93" spans="1:9" ht="36" x14ac:dyDescent="0.2">
      <c r="A93" s="137" t="s">
        <v>109</v>
      </c>
      <c r="B93" s="138" t="s">
        <v>110</v>
      </c>
      <c r="C93" s="48"/>
      <c r="D93" s="48"/>
      <c r="E93" s="405">
        <v>5.0000000000000002E-5</v>
      </c>
      <c r="F93" s="48">
        <v>11.57856</v>
      </c>
      <c r="G93" s="126" t="e">
        <f t="shared" si="16"/>
        <v>#DIV/0!</v>
      </c>
      <c r="H93" s="42">
        <f t="shared" si="22"/>
        <v>5.0000000000000002E-5</v>
      </c>
    </row>
    <row r="94" spans="1:9" ht="36" x14ac:dyDescent="0.2">
      <c r="A94" s="137" t="s">
        <v>111</v>
      </c>
      <c r="B94" s="138" t="s">
        <v>112</v>
      </c>
      <c r="C94" s="48"/>
      <c r="D94" s="48"/>
      <c r="E94" s="391">
        <v>0.625</v>
      </c>
      <c r="F94" s="48">
        <v>0.59760999999999997</v>
      </c>
      <c r="G94" s="126" t="e">
        <f t="shared" si="16"/>
        <v>#DIV/0!</v>
      </c>
      <c r="H94" s="47">
        <f t="shared" si="22"/>
        <v>0.625</v>
      </c>
    </row>
    <row r="95" spans="1:9" x14ac:dyDescent="0.2">
      <c r="A95" s="140" t="s">
        <v>113</v>
      </c>
      <c r="B95" s="73" t="s">
        <v>114</v>
      </c>
      <c r="C95" s="24">
        <f>C96</f>
        <v>0</v>
      </c>
      <c r="D95" s="24">
        <f>D96</f>
        <v>0</v>
      </c>
      <c r="E95" s="402">
        <f t="shared" ref="E95:F95" si="24">E96</f>
        <v>120</v>
      </c>
      <c r="F95" s="24">
        <f t="shared" si="24"/>
        <v>360</v>
      </c>
      <c r="G95" s="139" t="e">
        <f t="shared" si="16"/>
        <v>#DIV/0!</v>
      </c>
      <c r="H95" s="68">
        <f t="shared" si="22"/>
        <v>120</v>
      </c>
    </row>
    <row r="96" spans="1:9" ht="60.75" thickBot="1" x14ac:dyDescent="0.25">
      <c r="A96" s="141" t="s">
        <v>115</v>
      </c>
      <c r="B96" s="142" t="s">
        <v>116</v>
      </c>
      <c r="C96" s="95"/>
      <c r="D96" s="95"/>
      <c r="E96" s="408">
        <v>120</v>
      </c>
      <c r="F96" s="95">
        <v>360</v>
      </c>
      <c r="G96" s="143"/>
      <c r="H96" s="90"/>
    </row>
    <row r="97" spans="1:8" ht="12.75" thickBot="1" x14ac:dyDescent="0.25">
      <c r="A97" s="277" t="s">
        <v>117</v>
      </c>
      <c r="B97" s="16" t="s">
        <v>118</v>
      </c>
      <c r="C97" s="144">
        <f>C98+C99+C100+C101+C102</f>
        <v>618.67100000000005</v>
      </c>
      <c r="D97" s="144">
        <f>D98+D99+D100+D101+D102</f>
        <v>618.67100000000005</v>
      </c>
      <c r="E97" s="415">
        <f>E98+E99+E100+E101+E102</f>
        <v>0</v>
      </c>
      <c r="F97" s="144">
        <f>F98+F99+F100+F101+F102</f>
        <v>270.40696000000003</v>
      </c>
      <c r="G97" s="145">
        <f>E97/D97*100</f>
        <v>0</v>
      </c>
      <c r="H97" s="146">
        <f t="shared" si="4"/>
        <v>-618.67100000000005</v>
      </c>
    </row>
    <row r="98" spans="1:8" x14ac:dyDescent="0.2">
      <c r="A98" s="286" t="s">
        <v>119</v>
      </c>
      <c r="B98" s="19" t="s">
        <v>120</v>
      </c>
      <c r="C98" s="27"/>
      <c r="D98" s="27"/>
      <c r="E98" s="416"/>
      <c r="F98" s="40"/>
      <c r="G98" s="25"/>
      <c r="H98" s="22">
        <f t="shared" si="4"/>
        <v>0</v>
      </c>
    </row>
    <row r="99" spans="1:8" x14ac:dyDescent="0.2">
      <c r="A99" s="167" t="s">
        <v>121</v>
      </c>
      <c r="B99" s="72" t="s">
        <v>122</v>
      </c>
      <c r="C99" s="60"/>
      <c r="D99" s="60"/>
      <c r="E99" s="395"/>
      <c r="F99" s="40">
        <v>4.8</v>
      </c>
      <c r="G99" s="25"/>
      <c r="H99" s="26">
        <f t="shared" si="4"/>
        <v>0</v>
      </c>
    </row>
    <row r="100" spans="1:8" x14ac:dyDescent="0.2">
      <c r="A100" s="167" t="s">
        <v>123</v>
      </c>
      <c r="B100" s="67" t="s">
        <v>124</v>
      </c>
      <c r="C100" s="30"/>
      <c r="D100" s="30"/>
      <c r="E100" s="394"/>
      <c r="F100" s="31">
        <v>115.60696</v>
      </c>
      <c r="G100" s="25" t="e">
        <f>E100/D100*100</f>
        <v>#DIV/0!</v>
      </c>
      <c r="H100" s="26">
        <f t="shared" si="4"/>
        <v>0</v>
      </c>
    </row>
    <row r="101" spans="1:8" x14ac:dyDescent="0.2">
      <c r="A101" s="167" t="s">
        <v>125</v>
      </c>
      <c r="B101" s="67" t="s">
        <v>126</v>
      </c>
      <c r="C101" s="30"/>
      <c r="D101" s="30"/>
      <c r="E101" s="397"/>
      <c r="F101" s="59"/>
      <c r="G101" s="63" t="e">
        <f t="shared" ref="G101:G109" si="25">E101/D101*100</f>
        <v>#DIV/0!</v>
      </c>
      <c r="H101" s="26">
        <f t="shared" si="4"/>
        <v>0</v>
      </c>
    </row>
    <row r="102" spans="1:8" x14ac:dyDescent="0.2">
      <c r="A102" s="208" t="s">
        <v>127</v>
      </c>
      <c r="B102" s="58" t="s">
        <v>128</v>
      </c>
      <c r="C102" s="23">
        <f>C103</f>
        <v>618.67100000000005</v>
      </c>
      <c r="D102" s="23">
        <f>D103</f>
        <v>618.67100000000005</v>
      </c>
      <c r="E102" s="393">
        <f>E103</f>
        <v>0</v>
      </c>
      <c r="F102" s="23">
        <f t="shared" ref="F102" si="26">F103</f>
        <v>150</v>
      </c>
      <c r="G102" s="63">
        <f t="shared" si="25"/>
        <v>0</v>
      </c>
      <c r="H102" s="26">
        <f t="shared" si="4"/>
        <v>-618.67100000000005</v>
      </c>
    </row>
    <row r="103" spans="1:8" ht="12.75" thickBot="1" x14ac:dyDescent="0.25">
      <c r="A103" s="320" t="s">
        <v>129</v>
      </c>
      <c r="B103" s="149" t="s">
        <v>130</v>
      </c>
      <c r="C103" s="90">
        <v>618.67100000000005</v>
      </c>
      <c r="D103" s="90">
        <v>618.67100000000005</v>
      </c>
      <c r="E103" s="408">
        <v>0</v>
      </c>
      <c r="F103" s="95">
        <v>150</v>
      </c>
      <c r="G103" s="32">
        <f t="shared" si="25"/>
        <v>0</v>
      </c>
      <c r="H103" s="33">
        <f t="shared" si="4"/>
        <v>-618.67100000000005</v>
      </c>
    </row>
    <row r="104" spans="1:8" x14ac:dyDescent="0.2">
      <c r="A104" s="321" t="s">
        <v>131</v>
      </c>
      <c r="B104" s="253" t="s">
        <v>132</v>
      </c>
      <c r="C104" s="251">
        <f>C105+C151</f>
        <v>403632.1</v>
      </c>
      <c r="D104" s="251">
        <f>D105+D151</f>
        <v>419532.1</v>
      </c>
      <c r="E104" s="417">
        <f>E105+E151+E154+E157</f>
        <v>130188.11023999999</v>
      </c>
      <c r="F104" s="251">
        <f>F105+F149+F151+F154+F157</f>
        <v>148185.99815000003</v>
      </c>
      <c r="G104" s="255">
        <f t="shared" si="25"/>
        <v>31.031739940757813</v>
      </c>
      <c r="H104" s="256">
        <f t="shared" si="4"/>
        <v>-289343.98975999997</v>
      </c>
    </row>
    <row r="105" spans="1:8" x14ac:dyDescent="0.2">
      <c r="A105" s="322" t="s">
        <v>133</v>
      </c>
      <c r="B105" s="257" t="s">
        <v>134</v>
      </c>
      <c r="C105" s="252">
        <f>C106+C109+C123+C146</f>
        <v>403632.1</v>
      </c>
      <c r="D105" s="252">
        <f>D106+D109+D123+D146</f>
        <v>419532.1</v>
      </c>
      <c r="E105" s="418">
        <f>E106+E109+E123+E146</f>
        <v>130188.11023999999</v>
      </c>
      <c r="F105" s="252">
        <f>F106+F109+F123+F146</f>
        <v>148179.00566000002</v>
      </c>
      <c r="G105" s="259">
        <f t="shared" si="25"/>
        <v>31.031739940757813</v>
      </c>
      <c r="H105" s="260">
        <f t="shared" si="4"/>
        <v>-289343.98975999997</v>
      </c>
    </row>
    <row r="106" spans="1:8" ht="12.75" thickBot="1" x14ac:dyDescent="0.25">
      <c r="A106" s="323" t="s">
        <v>135</v>
      </c>
      <c r="B106" s="152" t="s">
        <v>136</v>
      </c>
      <c r="C106" s="153">
        <f>C107</f>
        <v>164388</v>
      </c>
      <c r="D106" s="153">
        <f>D107+D108</f>
        <v>180288</v>
      </c>
      <c r="E106" s="419">
        <f t="shared" ref="E106:F106" si="27">E107+E108</f>
        <v>55666.9</v>
      </c>
      <c r="F106" s="153">
        <f t="shared" si="27"/>
        <v>55648.6</v>
      </c>
      <c r="G106" s="151">
        <f t="shared" si="25"/>
        <v>30.876652910898116</v>
      </c>
      <c r="H106" s="97">
        <f t="shared" si="4"/>
        <v>-124621.1</v>
      </c>
    </row>
    <row r="107" spans="1:8" ht="24" x14ac:dyDescent="0.2">
      <c r="A107" s="171" t="s">
        <v>137</v>
      </c>
      <c r="B107" s="55" t="s">
        <v>282</v>
      </c>
      <c r="C107" s="109">
        <v>164388</v>
      </c>
      <c r="D107" s="109">
        <v>164388</v>
      </c>
      <c r="E107" s="410">
        <v>55666.9</v>
      </c>
      <c r="F107" s="108">
        <v>55648.6</v>
      </c>
      <c r="G107" s="41">
        <f t="shared" si="25"/>
        <v>33.863116529187046</v>
      </c>
      <c r="H107" s="22">
        <f t="shared" si="4"/>
        <v>-108721.1</v>
      </c>
    </row>
    <row r="108" spans="1:8" ht="24.75" thickBot="1" x14ac:dyDescent="0.25">
      <c r="A108" s="349" t="s">
        <v>308</v>
      </c>
      <c r="B108" s="350" t="s">
        <v>309</v>
      </c>
      <c r="C108" s="105"/>
      <c r="D108" s="105">
        <v>15900</v>
      </c>
      <c r="E108" s="406"/>
      <c r="F108" s="105"/>
      <c r="G108" s="103">
        <f t="shared" si="25"/>
        <v>0</v>
      </c>
      <c r="H108" s="39">
        <f t="shared" si="4"/>
        <v>-15900</v>
      </c>
    </row>
    <row r="109" spans="1:8" ht="12.75" thickBot="1" x14ac:dyDescent="0.25">
      <c r="A109" s="285" t="s">
        <v>292</v>
      </c>
      <c r="B109" s="64" t="s">
        <v>138</v>
      </c>
      <c r="C109" s="249">
        <f>C110+C117+C114+C111+C113+C112+C116+C115</f>
        <v>30754.099999999995</v>
      </c>
      <c r="D109" s="249">
        <f>D110+D117+D114+D111+D113+D112+D116+D115</f>
        <v>30754.099999999995</v>
      </c>
      <c r="E109" s="420">
        <f t="shared" ref="E109" si="28">E110+E117+E114+E111+E113+E112+E116+E115</f>
        <v>8204.1389999999992</v>
      </c>
      <c r="F109" s="249">
        <f>F110+F117+F114+F111+F113+F112+F116+F115</f>
        <v>29305.693139999999</v>
      </c>
      <c r="G109" s="71">
        <f t="shared" si="25"/>
        <v>26.676569953274527</v>
      </c>
      <c r="H109" s="13">
        <f t="shared" si="4"/>
        <v>-22549.960999999996</v>
      </c>
    </row>
    <row r="110" spans="1:8" ht="24" x14ac:dyDescent="0.2">
      <c r="A110" s="162" t="s">
        <v>139</v>
      </c>
      <c r="B110" s="57" t="s">
        <v>283</v>
      </c>
      <c r="C110" s="23">
        <v>3131</v>
      </c>
      <c r="D110" s="23">
        <v>3131</v>
      </c>
      <c r="E110" s="393">
        <v>0</v>
      </c>
      <c r="F110" s="24"/>
      <c r="G110" s="25">
        <f>E110/D110*100</f>
        <v>0</v>
      </c>
      <c r="H110" s="26">
        <f>E110-D110</f>
        <v>-3131</v>
      </c>
    </row>
    <row r="111" spans="1:8" s="10" customFormat="1" ht="24" x14ac:dyDescent="0.2">
      <c r="A111" s="160" t="s">
        <v>140</v>
      </c>
      <c r="B111" s="57" t="s">
        <v>284</v>
      </c>
      <c r="C111" s="23">
        <v>345.6</v>
      </c>
      <c r="D111" s="23">
        <v>345.6</v>
      </c>
      <c r="E111" s="393">
        <v>0</v>
      </c>
      <c r="F111" s="159"/>
      <c r="G111" s="25">
        <f>E111/D111*100</f>
        <v>0</v>
      </c>
      <c r="H111" s="99">
        <f>E111-D111</f>
        <v>-345.6</v>
      </c>
    </row>
    <row r="112" spans="1:8" s="10" customFormat="1" x14ac:dyDescent="0.2">
      <c r="A112" s="160" t="s">
        <v>141</v>
      </c>
      <c r="B112" s="72" t="s">
        <v>142</v>
      </c>
      <c r="C112" s="23"/>
      <c r="D112" s="23"/>
      <c r="E112" s="393"/>
      <c r="F112" s="23">
        <v>21957.738290000001</v>
      </c>
      <c r="G112" s="25" t="e">
        <f>E112/D112*100</f>
        <v>#DIV/0!</v>
      </c>
      <c r="H112" s="99">
        <f>E112-D112</f>
        <v>0</v>
      </c>
    </row>
    <row r="113" spans="1:8" s="10" customFormat="1" ht="36" x14ac:dyDescent="0.2">
      <c r="A113" s="162" t="s">
        <v>143</v>
      </c>
      <c r="B113" s="57" t="s">
        <v>144</v>
      </c>
      <c r="C113" s="23">
        <v>5538.9</v>
      </c>
      <c r="D113" s="23">
        <v>5538.9</v>
      </c>
      <c r="E113" s="393">
        <v>2120.2539999999999</v>
      </c>
      <c r="F113" s="159">
        <v>2307.5929999999998</v>
      </c>
      <c r="G113" s="25">
        <f>E113/D113*100</f>
        <v>38.279333441658089</v>
      </c>
      <c r="H113" s="99">
        <f t="shared" si="4"/>
        <v>-3418.6459999999997</v>
      </c>
    </row>
    <row r="114" spans="1:8" s="10" customFormat="1" x14ac:dyDescent="0.2">
      <c r="A114" s="171" t="s">
        <v>145</v>
      </c>
      <c r="B114" s="54" t="s">
        <v>285</v>
      </c>
      <c r="C114" s="39">
        <v>4235.3</v>
      </c>
      <c r="D114" s="39">
        <v>4235.3</v>
      </c>
      <c r="E114" s="390">
        <v>4235.3</v>
      </c>
      <c r="F114" s="161">
        <v>3236.5</v>
      </c>
      <c r="G114" s="46">
        <f>E114/D114*100</f>
        <v>100</v>
      </c>
      <c r="H114" s="99">
        <f>E114-D114</f>
        <v>0</v>
      </c>
    </row>
    <row r="115" spans="1:8" s="10" customFormat="1" x14ac:dyDescent="0.2">
      <c r="A115" s="286" t="s">
        <v>286</v>
      </c>
      <c r="B115" s="163" t="s">
        <v>287</v>
      </c>
      <c r="C115" s="20">
        <v>918.3</v>
      </c>
      <c r="D115" s="20">
        <v>918.3</v>
      </c>
      <c r="E115" s="385">
        <v>0</v>
      </c>
      <c r="F115" s="170"/>
      <c r="G115" s="46">
        <f t="shared" ref="G115:G122" si="29">E115/D115*100</f>
        <v>0</v>
      </c>
      <c r="H115" s="99">
        <f t="shared" ref="H115:H116" si="30">E115-D115</f>
        <v>-918.3</v>
      </c>
    </row>
    <row r="116" spans="1:8" s="10" customFormat="1" ht="12.75" thickBot="1" x14ac:dyDescent="0.25">
      <c r="A116" s="324" t="s">
        <v>146</v>
      </c>
      <c r="B116" s="158" t="s">
        <v>147</v>
      </c>
      <c r="C116" s="89"/>
      <c r="D116" s="89"/>
      <c r="E116" s="406">
        <v>0</v>
      </c>
      <c r="F116" s="105"/>
      <c r="G116" s="46" t="e">
        <f t="shared" si="29"/>
        <v>#DIV/0!</v>
      </c>
      <c r="H116" s="99">
        <f t="shared" si="30"/>
        <v>0</v>
      </c>
    </row>
    <row r="117" spans="1:8" ht="12.75" thickBot="1" x14ac:dyDescent="0.25">
      <c r="A117" s="285" t="s">
        <v>291</v>
      </c>
      <c r="B117" s="165" t="s">
        <v>149</v>
      </c>
      <c r="C117" s="249">
        <f>C118+C119+C120+C121+C122</f>
        <v>16585</v>
      </c>
      <c r="D117" s="249">
        <f>D118+D119+D120+D121+D122</f>
        <v>16585</v>
      </c>
      <c r="E117" s="420">
        <f t="shared" ref="E117:F117" si="31">E118+E119+E120+E121+E122</f>
        <v>1848.585</v>
      </c>
      <c r="F117" s="249">
        <f t="shared" si="31"/>
        <v>1803.8618499999998</v>
      </c>
      <c r="G117" s="151">
        <f t="shared" si="29"/>
        <v>11.146126017485681</v>
      </c>
      <c r="H117" s="97">
        <f t="shared" si="4"/>
        <v>-14736.415000000001</v>
      </c>
    </row>
    <row r="118" spans="1:8" x14ac:dyDescent="0.2">
      <c r="A118" s="286" t="s">
        <v>148</v>
      </c>
      <c r="B118" s="155" t="s">
        <v>288</v>
      </c>
      <c r="C118" s="109">
        <v>909</v>
      </c>
      <c r="D118" s="109">
        <v>909</v>
      </c>
      <c r="E118" s="410">
        <v>259.24513999999999</v>
      </c>
      <c r="F118" s="166">
        <v>249.03064000000001</v>
      </c>
      <c r="G118" s="41">
        <f t="shared" si="29"/>
        <v>28.519817381738171</v>
      </c>
      <c r="H118" s="22">
        <f t="shared" si="4"/>
        <v>-649.75486000000001</v>
      </c>
    </row>
    <row r="119" spans="1:8" ht="24" x14ac:dyDescent="0.2">
      <c r="A119" s="167" t="s">
        <v>148</v>
      </c>
      <c r="B119" s="164" t="s">
        <v>150</v>
      </c>
      <c r="C119" s="23">
        <v>1135.8</v>
      </c>
      <c r="D119" s="23">
        <v>1135.8</v>
      </c>
      <c r="E119" s="421">
        <v>472.22500000000002</v>
      </c>
      <c r="F119" s="166">
        <v>443.71499999999997</v>
      </c>
      <c r="G119" s="25">
        <f t="shared" si="29"/>
        <v>41.576421905265015</v>
      </c>
      <c r="H119" s="99">
        <f t="shared" si="4"/>
        <v>-663.57499999999993</v>
      </c>
    </row>
    <row r="120" spans="1:8" ht="24" x14ac:dyDescent="0.2">
      <c r="A120" s="167" t="s">
        <v>148</v>
      </c>
      <c r="B120" s="136" t="s">
        <v>289</v>
      </c>
      <c r="C120" s="30">
        <v>1986.2</v>
      </c>
      <c r="D120" s="30">
        <v>1986.2</v>
      </c>
      <c r="E120" s="394"/>
      <c r="F120" s="24"/>
      <c r="G120" s="25">
        <f t="shared" si="29"/>
        <v>0</v>
      </c>
      <c r="H120" s="99">
        <f t="shared" si="4"/>
        <v>-1986.2</v>
      </c>
    </row>
    <row r="121" spans="1:8" ht="24" x14ac:dyDescent="0.2">
      <c r="A121" s="208" t="s">
        <v>148</v>
      </c>
      <c r="B121" s="169" t="s">
        <v>152</v>
      </c>
      <c r="C121" s="23">
        <v>3163.3</v>
      </c>
      <c r="D121" s="23">
        <v>3163.3</v>
      </c>
      <c r="E121" s="393">
        <v>1117.1148599999999</v>
      </c>
      <c r="F121" s="24">
        <v>1111.1162099999999</v>
      </c>
      <c r="G121" s="25">
        <f t="shared" si="29"/>
        <v>35.314856637056238</v>
      </c>
      <c r="H121" s="99">
        <f t="shared" si="4"/>
        <v>-2046.1851400000003</v>
      </c>
    </row>
    <row r="122" spans="1:8" ht="12.75" thickBot="1" x14ac:dyDescent="0.25">
      <c r="A122" s="330" t="s">
        <v>151</v>
      </c>
      <c r="B122" s="332" t="s">
        <v>290</v>
      </c>
      <c r="C122" s="331">
        <v>9390.7000000000007</v>
      </c>
      <c r="D122" s="331">
        <v>9390.7000000000007</v>
      </c>
      <c r="E122" s="385">
        <v>0</v>
      </c>
      <c r="F122" s="79"/>
      <c r="G122" s="25">
        <f t="shared" si="29"/>
        <v>0</v>
      </c>
      <c r="H122" s="99">
        <f t="shared" si="4"/>
        <v>-9390.7000000000007</v>
      </c>
    </row>
    <row r="123" spans="1:8" x14ac:dyDescent="0.2">
      <c r="A123" s="321" t="s">
        <v>153</v>
      </c>
      <c r="B123" s="253" t="s">
        <v>154</v>
      </c>
      <c r="C123" s="254">
        <f>C124+C136+C138+C140+C142+C143+C144+C139+C137+C141</f>
        <v>186182.19999999998</v>
      </c>
      <c r="D123" s="254">
        <f>D124+D136+D138+D140+D142+D143+D144+D139+D137+D141</f>
        <v>186182.19999999998</v>
      </c>
      <c r="E123" s="417">
        <f>E124+E136+E138+E140+E142+E143+E144+E139+E137+E141</f>
        <v>59603.454489999996</v>
      </c>
      <c r="F123" s="251">
        <f>F124+F136+F138+F140+F142+F143+F144+F139+F137</f>
        <v>58984.41952000001</v>
      </c>
      <c r="G123" s="255">
        <f>E123/D123*100</f>
        <v>32.013508536261796</v>
      </c>
      <c r="H123" s="256">
        <f t="shared" si="4"/>
        <v>-126578.74550999998</v>
      </c>
    </row>
    <row r="124" spans="1:8" ht="12.75" thickBot="1" x14ac:dyDescent="0.25">
      <c r="A124" s="323" t="s">
        <v>156</v>
      </c>
      <c r="B124" s="152" t="s">
        <v>155</v>
      </c>
      <c r="C124" s="290">
        <f>C127+C130+C126+C125+C128+C134+C131+C132+C133+C135+C129</f>
        <v>137618.6</v>
      </c>
      <c r="D124" s="290">
        <f>D127+D130+D126+D125+D128+D134+D131+D132+D133+D135+D129</f>
        <v>137618.6</v>
      </c>
      <c r="E124" s="384">
        <f>E127+E130+E126+E125+E128+E134+E131+E132+E133+E135+E129</f>
        <v>42814.962140000003</v>
      </c>
      <c r="F124" s="17">
        <f>F127+F130+F126+F125+F128+F134+F131+F132+F133+F135+F129</f>
        <v>42595.331240000007</v>
      </c>
      <c r="G124" s="151">
        <f>E124/D124*100</f>
        <v>31.111319356540466</v>
      </c>
      <c r="H124" s="97">
        <f t="shared" si="4"/>
        <v>-94803.637860000003</v>
      </c>
    </row>
    <row r="125" spans="1:8" ht="24" x14ac:dyDescent="0.2">
      <c r="A125" s="171" t="s">
        <v>156</v>
      </c>
      <c r="B125" s="55" t="s">
        <v>157</v>
      </c>
      <c r="C125" s="172">
        <v>1500.3</v>
      </c>
      <c r="D125" s="172">
        <v>1500.3</v>
      </c>
      <c r="E125" s="410">
        <v>0</v>
      </c>
      <c r="F125" s="173"/>
      <c r="G125" s="41">
        <f>E125/D125*100</f>
        <v>0</v>
      </c>
      <c r="H125" s="22">
        <f t="shared" si="4"/>
        <v>-1500.3</v>
      </c>
    </row>
    <row r="126" spans="1:8" x14ac:dyDescent="0.2">
      <c r="A126" s="171" t="s">
        <v>156</v>
      </c>
      <c r="B126" s="136" t="s">
        <v>293</v>
      </c>
      <c r="C126" s="174">
        <v>9.8000000000000007</v>
      </c>
      <c r="D126" s="174">
        <v>9.8000000000000007</v>
      </c>
      <c r="E126" s="390">
        <v>0</v>
      </c>
      <c r="F126" s="161"/>
      <c r="G126" s="25">
        <f t="shared" ref="G126:G143" si="32">E126/D126*100</f>
        <v>0</v>
      </c>
      <c r="H126" s="99">
        <f t="shared" ref="H126:H143" si="33">E126-D126</f>
        <v>-9.8000000000000007</v>
      </c>
    </row>
    <row r="127" spans="1:8" x14ac:dyDescent="0.2">
      <c r="A127" s="171" t="s">
        <v>156</v>
      </c>
      <c r="B127" s="58" t="s">
        <v>158</v>
      </c>
      <c r="C127" s="23">
        <v>96978.5</v>
      </c>
      <c r="D127" s="23">
        <v>96978.5</v>
      </c>
      <c r="E127" s="393">
        <v>32851</v>
      </c>
      <c r="F127" s="175">
        <v>32725</v>
      </c>
      <c r="G127" s="25">
        <f t="shared" si="32"/>
        <v>33.874518578860261</v>
      </c>
      <c r="H127" s="99">
        <f t="shared" si="33"/>
        <v>-64127.5</v>
      </c>
    </row>
    <row r="128" spans="1:8" x14ac:dyDescent="0.2">
      <c r="A128" s="171" t="s">
        <v>156</v>
      </c>
      <c r="B128" s="58" t="s">
        <v>159</v>
      </c>
      <c r="C128" s="23">
        <v>17378.5</v>
      </c>
      <c r="D128" s="23">
        <v>17378.5</v>
      </c>
      <c r="E128" s="393">
        <v>5706</v>
      </c>
      <c r="F128" s="175">
        <v>4966</v>
      </c>
      <c r="G128" s="25">
        <f t="shared" si="32"/>
        <v>32.833673792329606</v>
      </c>
      <c r="H128" s="99">
        <f t="shared" si="33"/>
        <v>-11672.5</v>
      </c>
    </row>
    <row r="129" spans="1:8" x14ac:dyDescent="0.2">
      <c r="A129" s="171" t="s">
        <v>156</v>
      </c>
      <c r="B129" s="176" t="s">
        <v>163</v>
      </c>
      <c r="C129" s="23">
        <v>891.1</v>
      </c>
      <c r="D129" s="23">
        <v>891.1</v>
      </c>
      <c r="E129" s="393">
        <v>376.459</v>
      </c>
      <c r="F129" s="177">
        <v>381.19499999999999</v>
      </c>
      <c r="G129" s="25">
        <f t="shared" si="32"/>
        <v>42.246549208843007</v>
      </c>
      <c r="H129" s="99">
        <f t="shared" si="33"/>
        <v>-514.64100000000008</v>
      </c>
    </row>
    <row r="130" spans="1:8" x14ac:dyDescent="0.2">
      <c r="A130" s="171" t="s">
        <v>156</v>
      </c>
      <c r="B130" s="58" t="s">
        <v>162</v>
      </c>
      <c r="C130" s="23">
        <v>238.1</v>
      </c>
      <c r="D130" s="23">
        <v>238.1</v>
      </c>
      <c r="E130" s="390">
        <v>70</v>
      </c>
      <c r="F130" s="159">
        <v>41.311999999999998</v>
      </c>
      <c r="G130" s="46">
        <f>E130/D130*100</f>
        <v>29.399412011759768</v>
      </c>
      <c r="H130" s="99">
        <f>E130-D130</f>
        <v>-168.1</v>
      </c>
    </row>
    <row r="131" spans="1:8" x14ac:dyDescent="0.2">
      <c r="A131" s="171" t="s">
        <v>156</v>
      </c>
      <c r="B131" s="58" t="s">
        <v>160</v>
      </c>
      <c r="C131" s="23">
        <v>1293.2</v>
      </c>
      <c r="D131" s="23">
        <v>1293.2</v>
      </c>
      <c r="E131" s="390">
        <v>51.59395</v>
      </c>
      <c r="F131" s="175">
        <v>34.096800000000002</v>
      </c>
      <c r="G131" s="46">
        <f t="shared" si="32"/>
        <v>3.9896342406433654</v>
      </c>
      <c r="H131" s="99">
        <f t="shared" si="33"/>
        <v>-1241.6060500000001</v>
      </c>
    </row>
    <row r="132" spans="1:8" x14ac:dyDescent="0.2">
      <c r="A132" s="171" t="s">
        <v>156</v>
      </c>
      <c r="B132" s="57" t="s">
        <v>161</v>
      </c>
      <c r="C132" s="23">
        <v>425.4</v>
      </c>
      <c r="D132" s="23">
        <v>425.4</v>
      </c>
      <c r="E132" s="390">
        <v>0</v>
      </c>
      <c r="F132" s="175"/>
      <c r="G132" s="25">
        <f t="shared" si="32"/>
        <v>0</v>
      </c>
      <c r="H132" s="99">
        <f t="shared" si="33"/>
        <v>-425.4</v>
      </c>
    </row>
    <row r="133" spans="1:8" x14ac:dyDescent="0.2">
      <c r="A133" s="171" t="s">
        <v>156</v>
      </c>
      <c r="B133" s="176" t="s">
        <v>165</v>
      </c>
      <c r="C133" s="23">
        <v>11196.8</v>
      </c>
      <c r="D133" s="23">
        <v>11196.8</v>
      </c>
      <c r="E133" s="393">
        <v>3610.08</v>
      </c>
      <c r="F133" s="166">
        <v>3555.9740000000002</v>
      </c>
      <c r="G133" s="25">
        <f>E133/D133*100</f>
        <v>32.242069162617895</v>
      </c>
      <c r="H133" s="99">
        <f>E133-D133</f>
        <v>-7586.7199999999993</v>
      </c>
    </row>
    <row r="134" spans="1:8" ht="36" x14ac:dyDescent="0.2">
      <c r="A134" s="171" t="s">
        <v>156</v>
      </c>
      <c r="B134" s="136" t="s">
        <v>164</v>
      </c>
      <c r="C134" s="23">
        <v>1400.6</v>
      </c>
      <c r="D134" s="23">
        <v>1400.6</v>
      </c>
      <c r="E134" s="390">
        <v>0</v>
      </c>
      <c r="F134" s="175"/>
      <c r="G134" s="46">
        <f t="shared" si="32"/>
        <v>0</v>
      </c>
      <c r="H134" s="99">
        <f t="shared" si="33"/>
        <v>-1400.6</v>
      </c>
    </row>
    <row r="135" spans="1:8" ht="36.75" thickBot="1" x14ac:dyDescent="0.25">
      <c r="A135" s="178" t="s">
        <v>156</v>
      </c>
      <c r="B135" s="179" t="s">
        <v>166</v>
      </c>
      <c r="C135" s="89">
        <v>6306.3</v>
      </c>
      <c r="D135" s="89">
        <v>6306.3</v>
      </c>
      <c r="E135" s="406">
        <v>149.82919000000001</v>
      </c>
      <c r="F135" s="89">
        <v>891.75343999999996</v>
      </c>
      <c r="G135" s="32">
        <f t="shared" si="32"/>
        <v>2.3758652458652461</v>
      </c>
      <c r="H135" s="96">
        <f t="shared" si="33"/>
        <v>-6156.4708099999998</v>
      </c>
    </row>
    <row r="136" spans="1:8" x14ac:dyDescent="0.2">
      <c r="A136" s="171" t="s">
        <v>167</v>
      </c>
      <c r="B136" s="180" t="s">
        <v>168</v>
      </c>
      <c r="C136" s="39">
        <v>1765.9</v>
      </c>
      <c r="D136" s="39">
        <v>1765.9</v>
      </c>
      <c r="E136" s="422">
        <v>308.44099999999997</v>
      </c>
      <c r="F136" s="79">
        <v>310.08699999999999</v>
      </c>
      <c r="G136" s="46">
        <f t="shared" si="32"/>
        <v>17.466504332068631</v>
      </c>
      <c r="H136" s="99">
        <f t="shared" si="33"/>
        <v>-1457.4590000000001</v>
      </c>
    </row>
    <row r="137" spans="1:8" ht="26.25" customHeight="1" x14ac:dyDescent="0.2">
      <c r="A137" s="171" t="s">
        <v>169</v>
      </c>
      <c r="B137" s="182" t="s">
        <v>218</v>
      </c>
      <c r="C137" s="354">
        <v>1030.0999999999999</v>
      </c>
      <c r="D137" s="354">
        <v>1030.0999999999999</v>
      </c>
      <c r="E137" s="423">
        <v>1030.0999999999999</v>
      </c>
      <c r="F137" s="356">
        <v>1043.2764400000001</v>
      </c>
      <c r="G137" s="357">
        <f t="shared" si="32"/>
        <v>100</v>
      </c>
      <c r="H137" s="358">
        <f t="shared" si="33"/>
        <v>0</v>
      </c>
    </row>
    <row r="138" spans="1:8" x14ac:dyDescent="0.2">
      <c r="A138" s="184" t="s">
        <v>295</v>
      </c>
      <c r="B138" s="58" t="s">
        <v>294</v>
      </c>
      <c r="C138" s="183">
        <v>1780.8</v>
      </c>
      <c r="D138" s="183">
        <v>1780.8</v>
      </c>
      <c r="E138" s="424">
        <v>555.99138000000005</v>
      </c>
      <c r="F138" s="79">
        <v>866.65</v>
      </c>
      <c r="G138" s="25">
        <f t="shared" si="32"/>
        <v>31.221438679245288</v>
      </c>
      <c r="H138" s="99">
        <f t="shared" si="33"/>
        <v>-1224.8086199999998</v>
      </c>
    </row>
    <row r="139" spans="1:8" ht="24" x14ac:dyDescent="0.2">
      <c r="A139" s="184" t="s">
        <v>170</v>
      </c>
      <c r="B139" s="164" t="s">
        <v>171</v>
      </c>
      <c r="C139" s="185">
        <v>72</v>
      </c>
      <c r="D139" s="185">
        <v>72</v>
      </c>
      <c r="E139" s="397">
        <v>0</v>
      </c>
      <c r="F139" s="59"/>
      <c r="G139" s="46">
        <f>E139/D139*100</f>
        <v>0</v>
      </c>
      <c r="H139" s="99">
        <f>E139-D139</f>
        <v>-72</v>
      </c>
    </row>
    <row r="140" spans="1:8" ht="24" x14ac:dyDescent="0.2">
      <c r="A140" s="184" t="s">
        <v>172</v>
      </c>
      <c r="B140" s="98" t="s">
        <v>173</v>
      </c>
      <c r="C140" s="186"/>
      <c r="D140" s="186"/>
      <c r="E140" s="424"/>
      <c r="F140" s="24">
        <v>220.31528</v>
      </c>
      <c r="G140" s="46" t="e">
        <f t="shared" si="32"/>
        <v>#DIV/0!</v>
      </c>
      <c r="H140" s="99">
        <f t="shared" si="33"/>
        <v>0</v>
      </c>
    </row>
    <row r="141" spans="1:8" ht="24" x14ac:dyDescent="0.2">
      <c r="A141" s="135" t="s">
        <v>174</v>
      </c>
      <c r="B141" s="73" t="s">
        <v>175</v>
      </c>
      <c r="C141" s="186"/>
      <c r="D141" s="186"/>
      <c r="E141" s="424"/>
      <c r="F141" s="24"/>
      <c r="G141" s="46" t="e">
        <f t="shared" si="32"/>
        <v>#DIV/0!</v>
      </c>
      <c r="H141" s="99">
        <f t="shared" si="33"/>
        <v>0</v>
      </c>
    </row>
    <row r="142" spans="1:8" x14ac:dyDescent="0.2">
      <c r="A142" s="184" t="s">
        <v>176</v>
      </c>
      <c r="B142" s="57" t="s">
        <v>177</v>
      </c>
      <c r="C142" s="186">
        <v>699.3</v>
      </c>
      <c r="D142" s="186">
        <v>699.3</v>
      </c>
      <c r="E142" s="424">
        <v>219.14679000000001</v>
      </c>
      <c r="F142" s="24">
        <v>181.011</v>
      </c>
      <c r="G142" s="25">
        <f t="shared" si="32"/>
        <v>31.33802230802231</v>
      </c>
      <c r="H142" s="99">
        <f t="shared" si="33"/>
        <v>-480.15320999999994</v>
      </c>
    </row>
    <row r="143" spans="1:8" ht="12.75" thickBot="1" x14ac:dyDescent="0.25">
      <c r="A143" s="184" t="s">
        <v>178</v>
      </c>
      <c r="B143" s="58" t="s">
        <v>296</v>
      </c>
      <c r="C143" s="183">
        <v>1580.5</v>
      </c>
      <c r="D143" s="183">
        <v>1580.5</v>
      </c>
      <c r="E143" s="424">
        <v>454.81317999999999</v>
      </c>
      <c r="F143" s="24">
        <v>553.74856</v>
      </c>
      <c r="G143" s="25">
        <f t="shared" si="32"/>
        <v>28.776537804492246</v>
      </c>
      <c r="H143" s="99">
        <f t="shared" si="33"/>
        <v>-1125.6868199999999</v>
      </c>
    </row>
    <row r="144" spans="1:8" ht="12.75" thickBot="1" x14ac:dyDescent="0.25">
      <c r="A144" s="285" t="s">
        <v>179</v>
      </c>
      <c r="B144" s="64" t="s">
        <v>180</v>
      </c>
      <c r="C144" s="261">
        <f>C145</f>
        <v>41635</v>
      </c>
      <c r="D144" s="261">
        <f>D145</f>
        <v>41635</v>
      </c>
      <c r="E144" s="389">
        <f>E145</f>
        <v>14220</v>
      </c>
      <c r="F144" s="101">
        <f>F145</f>
        <v>13214</v>
      </c>
      <c r="G144" s="71">
        <f>E144/D144*100</f>
        <v>34.153957007325566</v>
      </c>
      <c r="H144" s="13">
        <f>E144-D144</f>
        <v>-27415</v>
      </c>
    </row>
    <row r="145" spans="1:8" ht="12.75" thickBot="1" x14ac:dyDescent="0.25">
      <c r="A145" s="325" t="s">
        <v>181</v>
      </c>
      <c r="B145" s="187" t="s">
        <v>182</v>
      </c>
      <c r="C145" s="20">
        <v>41635</v>
      </c>
      <c r="D145" s="20">
        <v>41635</v>
      </c>
      <c r="E145" s="425">
        <v>14220</v>
      </c>
      <c r="F145" s="189">
        <v>13214</v>
      </c>
      <c r="G145" s="21">
        <f>E145/D145*100</f>
        <v>34.153957007325566</v>
      </c>
      <c r="H145" s="80">
        <f>E145-D145</f>
        <v>-27415</v>
      </c>
    </row>
    <row r="146" spans="1:8" ht="12.75" thickBot="1" x14ac:dyDescent="0.25">
      <c r="A146" s="190" t="s">
        <v>183</v>
      </c>
      <c r="B146" s="191" t="s">
        <v>184</v>
      </c>
      <c r="C146" s="265">
        <f>C147+C148+C149</f>
        <v>22307.8</v>
      </c>
      <c r="D146" s="265">
        <f>D147+D148+D149</f>
        <v>22307.8</v>
      </c>
      <c r="E146" s="426">
        <f>E147+E148+E149</f>
        <v>6713.6167500000001</v>
      </c>
      <c r="F146" s="192">
        <f>F147+F148</f>
        <v>4240.2929999999997</v>
      </c>
      <c r="G146" s="71">
        <f>E146/D146*100</f>
        <v>30.095378074036887</v>
      </c>
      <c r="H146" s="13">
        <f>E146-D146</f>
        <v>-15594.183249999998</v>
      </c>
    </row>
    <row r="147" spans="1:8" ht="36" x14ac:dyDescent="0.2">
      <c r="A147" s="193" t="s">
        <v>185</v>
      </c>
      <c r="B147" s="194" t="s">
        <v>186</v>
      </c>
      <c r="C147" s="196">
        <v>12307.8</v>
      </c>
      <c r="D147" s="196">
        <v>12307.8</v>
      </c>
      <c r="E147" s="427">
        <v>4137.5150000000003</v>
      </c>
      <c r="F147" s="197">
        <v>4240.2929999999997</v>
      </c>
      <c r="G147" s="41">
        <f>E147/D147*100</f>
        <v>33.617015226116777</v>
      </c>
      <c r="H147" s="22">
        <f>E147-D147</f>
        <v>-8170.2849999999989</v>
      </c>
    </row>
    <row r="148" spans="1:8" ht="24.75" thickBot="1" x14ac:dyDescent="0.25">
      <c r="A148" s="198" t="s">
        <v>187</v>
      </c>
      <c r="B148" s="199" t="s">
        <v>188</v>
      </c>
      <c r="C148" s="200">
        <v>10000</v>
      </c>
      <c r="D148" s="200">
        <v>10000</v>
      </c>
      <c r="E148" s="428">
        <v>2576.1017499999998</v>
      </c>
      <c r="F148" s="105"/>
      <c r="G148" s="29"/>
      <c r="H148" s="74">
        <f>E148-D148</f>
        <v>-7423.8982500000002</v>
      </c>
    </row>
    <row r="149" spans="1:8" ht="12.75" thickBot="1" x14ac:dyDescent="0.25">
      <c r="A149" s="311" t="s">
        <v>189</v>
      </c>
      <c r="B149" s="291" t="s">
        <v>190</v>
      </c>
      <c r="C149" s="261">
        <f t="shared" ref="C149:H149" si="34">C150</f>
        <v>0</v>
      </c>
      <c r="D149" s="261">
        <f t="shared" si="34"/>
        <v>0</v>
      </c>
      <c r="E149" s="389">
        <f t="shared" si="34"/>
        <v>0</v>
      </c>
      <c r="F149" s="36">
        <f t="shared" si="34"/>
        <v>0</v>
      </c>
      <c r="G149" s="201">
        <f t="shared" si="34"/>
        <v>0</v>
      </c>
      <c r="H149" s="202">
        <f t="shared" si="34"/>
        <v>0</v>
      </c>
    </row>
    <row r="150" spans="1:8" ht="12.75" thickBot="1" x14ac:dyDescent="0.25">
      <c r="A150" s="326" t="s">
        <v>191</v>
      </c>
      <c r="B150" s="203" t="s">
        <v>192</v>
      </c>
      <c r="C150" s="205"/>
      <c r="D150" s="205"/>
      <c r="E150" s="429"/>
      <c r="F150" s="206"/>
      <c r="G150" s="69"/>
      <c r="H150" s="33">
        <f>E150-D150</f>
        <v>0</v>
      </c>
    </row>
    <row r="151" spans="1:8" ht="12.75" thickBot="1" x14ac:dyDescent="0.25">
      <c r="A151" s="285" t="s">
        <v>193</v>
      </c>
      <c r="B151" s="64" t="s">
        <v>194</v>
      </c>
      <c r="C151" s="261">
        <f t="shared" ref="C151:H151" si="35">C152+C153</f>
        <v>0</v>
      </c>
      <c r="D151" s="261">
        <f t="shared" si="35"/>
        <v>0</v>
      </c>
      <c r="E151" s="389">
        <f t="shared" si="35"/>
        <v>0</v>
      </c>
      <c r="F151" s="36">
        <f t="shared" si="35"/>
        <v>24.315270000000002</v>
      </c>
      <c r="G151" s="201">
        <f t="shared" si="35"/>
        <v>0</v>
      </c>
      <c r="H151" s="207">
        <f t="shared" si="35"/>
        <v>0</v>
      </c>
    </row>
    <row r="152" spans="1:8" x14ac:dyDescent="0.2">
      <c r="A152" s="208" t="s">
        <v>195</v>
      </c>
      <c r="B152" s="209" t="s">
        <v>196</v>
      </c>
      <c r="C152" s="23"/>
      <c r="D152" s="23"/>
      <c r="E152" s="393"/>
      <c r="F152" s="24">
        <v>3</v>
      </c>
      <c r="G152" s="25"/>
      <c r="H152" s="26">
        <f>E152-D152</f>
        <v>0</v>
      </c>
    </row>
    <row r="153" spans="1:8" ht="12.75" thickBot="1" x14ac:dyDescent="0.25">
      <c r="A153" s="327" t="s">
        <v>197</v>
      </c>
      <c r="B153" s="210" t="s">
        <v>198</v>
      </c>
      <c r="C153" s="89"/>
      <c r="D153" s="89"/>
      <c r="E153" s="406"/>
      <c r="F153" s="105">
        <v>21.315270000000002</v>
      </c>
      <c r="G153" s="211">
        <v>0</v>
      </c>
      <c r="H153" s="96">
        <f>E153-C153</f>
        <v>0</v>
      </c>
    </row>
    <row r="154" spans="1:8" ht="12.75" thickBot="1" x14ac:dyDescent="0.25">
      <c r="A154" s="328" t="s">
        <v>199</v>
      </c>
      <c r="B154" s="221" t="s">
        <v>200</v>
      </c>
      <c r="C154" s="212"/>
      <c r="D154" s="212"/>
      <c r="E154" s="430">
        <f>E155+E156</f>
        <v>0</v>
      </c>
      <c r="F154" s="212">
        <f>F155</f>
        <v>0</v>
      </c>
      <c r="G154" s="151">
        <v>0</v>
      </c>
      <c r="H154" s="213">
        <f>E154-D154</f>
        <v>0</v>
      </c>
    </row>
    <row r="155" spans="1:8" ht="24" x14ac:dyDescent="0.2">
      <c r="A155" s="135" t="s">
        <v>201</v>
      </c>
      <c r="B155" s="107" t="s">
        <v>202</v>
      </c>
      <c r="C155" s="214"/>
      <c r="D155" s="214"/>
      <c r="E155" s="431"/>
      <c r="F155" s="215"/>
      <c r="G155" s="41">
        <v>0</v>
      </c>
      <c r="H155" s="216">
        <f>E155-D155</f>
        <v>0</v>
      </c>
    </row>
    <row r="156" spans="1:8" ht="24.75" thickBot="1" x14ac:dyDescent="0.25">
      <c r="A156" s="217" t="s">
        <v>203</v>
      </c>
      <c r="B156" s="104" t="s">
        <v>204</v>
      </c>
      <c r="C156" s="218"/>
      <c r="D156" s="218"/>
      <c r="E156" s="432"/>
      <c r="F156" s="219"/>
      <c r="G156" s="46">
        <v>0</v>
      </c>
      <c r="H156" s="220">
        <f>E156-D156</f>
        <v>0</v>
      </c>
    </row>
    <row r="157" spans="1:8" ht="12.75" thickBot="1" x14ac:dyDescent="0.25">
      <c r="A157" s="311" t="s">
        <v>205</v>
      </c>
      <c r="B157" s="221" t="s">
        <v>206</v>
      </c>
      <c r="C157" s="261">
        <f>C158</f>
        <v>0</v>
      </c>
      <c r="D157" s="261">
        <f>D158</f>
        <v>0</v>
      </c>
      <c r="E157" s="389">
        <f t="shared" ref="E157:F157" si="36">E158</f>
        <v>0</v>
      </c>
      <c r="F157" s="36">
        <f t="shared" si="36"/>
        <v>-17.322780000000002</v>
      </c>
      <c r="G157" s="71">
        <v>0</v>
      </c>
      <c r="H157" s="13">
        <f>E157-C157</f>
        <v>0</v>
      </c>
    </row>
    <row r="158" spans="1:8" ht="12.75" thickBot="1" x14ac:dyDescent="0.25">
      <c r="A158" s="329" t="s">
        <v>207</v>
      </c>
      <c r="B158" s="222" t="s">
        <v>208</v>
      </c>
      <c r="C158" s="263"/>
      <c r="D158" s="263"/>
      <c r="E158" s="425"/>
      <c r="F158" s="189">
        <v>-17.322780000000002</v>
      </c>
      <c r="G158" s="223"/>
      <c r="H158" s="224"/>
    </row>
    <row r="159" spans="1:8" ht="12.75" thickBot="1" x14ac:dyDescent="0.25">
      <c r="A159" s="49"/>
      <c r="B159" s="64" t="s">
        <v>209</v>
      </c>
      <c r="C159" s="261">
        <f>C8+C104</f>
        <v>545943.84121999994</v>
      </c>
      <c r="D159" s="261">
        <f>D8+D104</f>
        <v>561943.84121999994</v>
      </c>
      <c r="E159" s="389">
        <f>E8+E104</f>
        <v>169899.38045999999</v>
      </c>
      <c r="F159" s="36">
        <f>F8+F104</f>
        <v>196084.33165000004</v>
      </c>
      <c r="G159" s="12">
        <f>E159/D159*100</f>
        <v>30.234227692778415</v>
      </c>
      <c r="H159" s="13">
        <f>E159-D159</f>
        <v>-392044.46075999993</v>
      </c>
    </row>
    <row r="160" spans="1:8" x14ac:dyDescent="0.2">
      <c r="A160" s="1"/>
      <c r="B160" s="225"/>
      <c r="C160" s="226"/>
      <c r="D160" s="226"/>
      <c r="E160" s="433"/>
      <c r="F160" s="228"/>
      <c r="G160" s="228"/>
      <c r="H160" s="229"/>
    </row>
    <row r="161" spans="1:8" x14ac:dyDescent="0.2">
      <c r="A161" s="14" t="s">
        <v>210</v>
      </c>
      <c r="B161" s="14"/>
      <c r="C161" s="230"/>
      <c r="D161" s="230"/>
      <c r="E161" s="434"/>
      <c r="F161" s="232"/>
      <c r="G161" s="233"/>
      <c r="H161" s="14"/>
    </row>
    <row r="162" spans="1:8" x14ac:dyDescent="0.2">
      <c r="A162" s="14" t="s">
        <v>211</v>
      </c>
      <c r="B162" s="234"/>
      <c r="C162" s="235"/>
      <c r="D162" s="235"/>
      <c r="E162" s="434" t="s">
        <v>212</v>
      </c>
      <c r="F162" s="236"/>
      <c r="G162" s="236"/>
      <c r="H162" s="14"/>
    </row>
    <row r="163" spans="1:8" x14ac:dyDescent="0.2">
      <c r="A163" s="14"/>
      <c r="B163" s="234"/>
      <c r="C163" s="235"/>
      <c r="D163" s="235"/>
      <c r="E163" s="434"/>
      <c r="F163" s="236"/>
      <c r="G163" s="236"/>
      <c r="H163" s="14"/>
    </row>
    <row r="164" spans="1:8" x14ac:dyDescent="0.2">
      <c r="A164" s="237" t="s">
        <v>213</v>
      </c>
      <c r="B164" s="14"/>
      <c r="C164" s="238"/>
      <c r="D164" s="238"/>
      <c r="E164" s="435"/>
      <c r="F164" s="240"/>
      <c r="G164" s="241"/>
      <c r="H164" s="1"/>
    </row>
    <row r="165" spans="1:8" x14ac:dyDescent="0.2">
      <c r="A165" s="237" t="s">
        <v>214</v>
      </c>
      <c r="C165" s="238"/>
      <c r="D165" s="238"/>
      <c r="E165" s="435"/>
      <c r="F165" s="240"/>
      <c r="G165" s="240"/>
      <c r="H165" s="1"/>
    </row>
    <row r="166" spans="1:8" x14ac:dyDescent="0.2">
      <c r="A166" s="1"/>
      <c r="E166" s="433"/>
      <c r="F166" s="243"/>
      <c r="G166" s="244"/>
      <c r="H166" s="1"/>
    </row>
    <row r="167" spans="1:8" customFormat="1" ht="15" x14ac:dyDescent="0.25">
      <c r="C167" s="245"/>
      <c r="D167" s="245"/>
      <c r="E167" s="245"/>
      <c r="F167" s="247"/>
    </row>
    <row r="168" spans="1:8" customFormat="1" ht="15" x14ac:dyDescent="0.25">
      <c r="C168" s="245"/>
      <c r="D168" s="245"/>
      <c r="E168" s="245"/>
      <c r="F168" s="247"/>
    </row>
    <row r="169" spans="1:8" customFormat="1" ht="15" x14ac:dyDescent="0.25">
      <c r="C169" s="245"/>
      <c r="D169" s="245"/>
      <c r="E169" s="245"/>
      <c r="F169" s="247"/>
    </row>
    <row r="170" spans="1:8" customFormat="1" ht="15" x14ac:dyDescent="0.25">
      <c r="C170" s="245"/>
      <c r="D170" s="245"/>
      <c r="E170" s="245"/>
      <c r="F170" s="247"/>
    </row>
    <row r="171" spans="1:8" customFormat="1" ht="15" x14ac:dyDescent="0.25">
      <c r="C171" s="245"/>
      <c r="D171" s="245"/>
      <c r="E171" s="245"/>
      <c r="F171" s="247"/>
    </row>
    <row r="172" spans="1:8" customFormat="1" ht="15" x14ac:dyDescent="0.25">
      <c r="C172" s="245"/>
      <c r="D172" s="245"/>
      <c r="E172" s="245"/>
      <c r="F172" s="247"/>
    </row>
    <row r="173" spans="1:8" customFormat="1" ht="15" x14ac:dyDescent="0.25">
      <c r="C173" s="245"/>
      <c r="D173" s="245"/>
      <c r="E173" s="245"/>
      <c r="F173" s="247"/>
    </row>
    <row r="174" spans="1:8" customFormat="1" ht="15" x14ac:dyDescent="0.25">
      <c r="C174" s="245"/>
      <c r="D174" s="245"/>
      <c r="E174" s="245"/>
      <c r="F174" s="247"/>
    </row>
    <row r="175" spans="1:8" customFormat="1" ht="15" x14ac:dyDescent="0.25">
      <c r="C175" s="245"/>
      <c r="D175" s="245"/>
      <c r="E175" s="245"/>
      <c r="F175" s="247"/>
    </row>
    <row r="176" spans="1:8" customFormat="1" ht="15" x14ac:dyDescent="0.25">
      <c r="C176" s="245"/>
      <c r="D176" s="245"/>
      <c r="E176" s="245"/>
      <c r="F176" s="247"/>
    </row>
    <row r="177" spans="3:6" customFormat="1" ht="15" x14ac:dyDescent="0.25">
      <c r="C177" s="245"/>
      <c r="D177" s="245"/>
      <c r="E177" s="245"/>
      <c r="F177" s="247"/>
    </row>
    <row r="178" spans="3:6" customFormat="1" ht="15" x14ac:dyDescent="0.25">
      <c r="C178" s="245"/>
      <c r="D178" s="245"/>
      <c r="E178" s="245"/>
      <c r="F178" s="247"/>
    </row>
    <row r="179" spans="3:6" customFormat="1" ht="15" x14ac:dyDescent="0.25">
      <c r="C179" s="245"/>
      <c r="D179" s="245"/>
      <c r="E179" s="245"/>
      <c r="F179" s="247"/>
    </row>
    <row r="180" spans="3:6" customFormat="1" ht="15" x14ac:dyDescent="0.25">
      <c r="C180" s="245"/>
      <c r="D180" s="245"/>
      <c r="E180" s="245"/>
      <c r="F180" s="247"/>
    </row>
    <row r="181" spans="3:6" customFormat="1" ht="15" x14ac:dyDescent="0.25">
      <c r="C181" s="245"/>
      <c r="D181" s="245"/>
      <c r="E181" s="245"/>
      <c r="F181" s="247"/>
    </row>
    <row r="182" spans="3:6" customFormat="1" ht="15" x14ac:dyDescent="0.25">
      <c r="C182" s="245"/>
      <c r="D182" s="245"/>
      <c r="E182" s="245"/>
      <c r="F182" s="247"/>
    </row>
    <row r="183" spans="3:6" customFormat="1" ht="15" x14ac:dyDescent="0.25">
      <c r="C183" s="245"/>
      <c r="D183" s="245"/>
      <c r="E183" s="245"/>
      <c r="F183" s="247"/>
    </row>
    <row r="184" spans="3:6" customFormat="1" ht="15" x14ac:dyDescent="0.25">
      <c r="C184" s="245"/>
      <c r="D184" s="245"/>
      <c r="E184" s="245"/>
      <c r="F184" s="247"/>
    </row>
    <row r="185" spans="3:6" customFormat="1" ht="15" x14ac:dyDescent="0.25">
      <c r="C185" s="245"/>
      <c r="D185" s="245"/>
      <c r="E185" s="245"/>
      <c r="F185" s="247"/>
    </row>
    <row r="186" spans="3:6" customFormat="1" ht="15" x14ac:dyDescent="0.25">
      <c r="C186" s="245"/>
      <c r="D186" s="245"/>
      <c r="E186" s="245"/>
      <c r="F186" s="247"/>
    </row>
    <row r="187" spans="3:6" customFormat="1" ht="15" x14ac:dyDescent="0.25">
      <c r="C187" s="245"/>
      <c r="D187" s="245"/>
      <c r="E187" s="245"/>
      <c r="F187" s="247"/>
    </row>
    <row r="188" spans="3:6" customFormat="1" ht="15" x14ac:dyDescent="0.25">
      <c r="C188" s="245"/>
      <c r="D188" s="245"/>
      <c r="E188" s="245"/>
      <c r="F188" s="247"/>
    </row>
    <row r="189" spans="3:6" customFormat="1" ht="15" x14ac:dyDescent="0.25">
      <c r="C189" s="245"/>
      <c r="D189" s="245"/>
      <c r="E189" s="245"/>
      <c r="F189" s="247"/>
    </row>
    <row r="190" spans="3:6" customFormat="1" ht="15" x14ac:dyDescent="0.25">
      <c r="C190" s="245"/>
      <c r="D190" s="245"/>
      <c r="E190" s="245"/>
      <c r="F190" s="247"/>
    </row>
    <row r="191" spans="3:6" customFormat="1" ht="15" x14ac:dyDescent="0.25">
      <c r="C191" s="245"/>
      <c r="D191" s="245"/>
      <c r="E191" s="245"/>
      <c r="F191" s="247"/>
    </row>
    <row r="192" spans="3:6" customFormat="1" ht="15" x14ac:dyDescent="0.25">
      <c r="C192" s="245"/>
      <c r="D192" s="245"/>
      <c r="E192" s="245"/>
      <c r="F192" s="247"/>
    </row>
    <row r="193" spans="3:6" customFormat="1" ht="15" x14ac:dyDescent="0.25">
      <c r="C193" s="245"/>
      <c r="D193" s="245"/>
      <c r="E193" s="245"/>
      <c r="F193" s="247"/>
    </row>
    <row r="194" spans="3:6" customFormat="1" ht="15" x14ac:dyDescent="0.25">
      <c r="C194" s="245"/>
      <c r="D194" s="245"/>
      <c r="E194" s="245"/>
      <c r="F194" s="247"/>
    </row>
    <row r="195" spans="3:6" customFormat="1" ht="15" x14ac:dyDescent="0.25">
      <c r="C195" s="245"/>
      <c r="D195" s="245"/>
      <c r="E195" s="245"/>
      <c r="F195" s="247"/>
    </row>
    <row r="196" spans="3:6" customFormat="1" ht="15" x14ac:dyDescent="0.25">
      <c r="C196" s="245"/>
      <c r="D196" s="245"/>
      <c r="E196" s="245"/>
      <c r="F196" s="247"/>
    </row>
    <row r="197" spans="3:6" customFormat="1" ht="15" x14ac:dyDescent="0.25">
      <c r="C197" s="245"/>
      <c r="D197" s="245"/>
      <c r="E197" s="245"/>
      <c r="F197" s="247"/>
    </row>
    <row r="198" spans="3:6" customFormat="1" ht="15" x14ac:dyDescent="0.25">
      <c r="C198" s="245"/>
      <c r="D198" s="245"/>
      <c r="E198" s="245"/>
      <c r="F198" s="247"/>
    </row>
    <row r="199" spans="3:6" customFormat="1" ht="15" x14ac:dyDescent="0.25">
      <c r="C199" s="245"/>
      <c r="D199" s="245"/>
      <c r="E199" s="245"/>
      <c r="F199" s="247"/>
    </row>
    <row r="200" spans="3:6" customFormat="1" ht="15" x14ac:dyDescent="0.25">
      <c r="C200" s="245"/>
      <c r="D200" s="245"/>
      <c r="E200" s="245"/>
      <c r="F200" s="247"/>
    </row>
    <row r="201" spans="3:6" customFormat="1" ht="15" x14ac:dyDescent="0.25">
      <c r="C201" s="245"/>
      <c r="D201" s="245"/>
      <c r="E201" s="245"/>
      <c r="F201" s="247"/>
    </row>
    <row r="202" spans="3:6" customFormat="1" ht="15" x14ac:dyDescent="0.25">
      <c r="C202" s="245"/>
      <c r="D202" s="245"/>
      <c r="E202" s="245"/>
      <c r="F202" s="247"/>
    </row>
    <row r="203" spans="3:6" customFormat="1" ht="15" x14ac:dyDescent="0.25">
      <c r="C203" s="245"/>
      <c r="D203" s="245"/>
      <c r="E203" s="245"/>
      <c r="F203" s="247"/>
    </row>
    <row r="204" spans="3:6" customFormat="1" ht="15" x14ac:dyDescent="0.25">
      <c r="C204" s="245"/>
      <c r="D204" s="245"/>
      <c r="E204" s="245"/>
      <c r="F204" s="247"/>
    </row>
    <row r="205" spans="3:6" customFormat="1" ht="15" x14ac:dyDescent="0.25">
      <c r="C205" s="245"/>
      <c r="D205" s="245"/>
      <c r="E205" s="245"/>
      <c r="F205" s="247"/>
    </row>
    <row r="206" spans="3:6" customFormat="1" ht="15" x14ac:dyDescent="0.25">
      <c r="C206" s="245"/>
      <c r="D206" s="245"/>
      <c r="E206" s="245"/>
      <c r="F206" s="247"/>
    </row>
    <row r="207" spans="3:6" customFormat="1" ht="15" x14ac:dyDescent="0.25">
      <c r="C207" s="245"/>
      <c r="D207" s="245"/>
      <c r="E207" s="245"/>
      <c r="F207" s="247"/>
    </row>
    <row r="208" spans="3:6" customFormat="1" ht="15" x14ac:dyDescent="0.25">
      <c r="C208" s="245"/>
      <c r="D208" s="245"/>
      <c r="E208" s="245"/>
      <c r="F208" s="247"/>
    </row>
    <row r="209" spans="3:6" customFormat="1" ht="15" x14ac:dyDescent="0.25">
      <c r="C209" s="245"/>
      <c r="D209" s="245"/>
      <c r="E209" s="245"/>
      <c r="F209" s="247"/>
    </row>
    <row r="210" spans="3:6" customFormat="1" ht="15" x14ac:dyDescent="0.25">
      <c r="C210" s="245"/>
      <c r="D210" s="245"/>
      <c r="E210" s="245"/>
      <c r="F210" s="247"/>
    </row>
    <row r="211" spans="3:6" customFormat="1" ht="15" x14ac:dyDescent="0.25">
      <c r="C211" s="245"/>
      <c r="D211" s="245"/>
      <c r="E211" s="245"/>
      <c r="F211" s="247"/>
    </row>
    <row r="212" spans="3:6" customFormat="1" ht="15" x14ac:dyDescent="0.25">
      <c r="C212" s="245"/>
      <c r="D212" s="245"/>
      <c r="E212" s="245"/>
      <c r="F212" s="247"/>
    </row>
    <row r="213" spans="3:6" customFormat="1" ht="15" x14ac:dyDescent="0.25">
      <c r="C213" s="245"/>
      <c r="D213" s="245"/>
      <c r="E213" s="245"/>
      <c r="F213" s="247"/>
    </row>
    <row r="214" spans="3:6" customFormat="1" ht="15" x14ac:dyDescent="0.25">
      <c r="C214" s="245"/>
      <c r="D214" s="245"/>
      <c r="E214" s="245"/>
      <c r="F214" s="247"/>
    </row>
    <row r="215" spans="3:6" customFormat="1" ht="15" x14ac:dyDescent="0.25">
      <c r="C215" s="245"/>
      <c r="D215" s="245"/>
      <c r="E215" s="245"/>
      <c r="F215" s="247"/>
    </row>
    <row r="216" spans="3:6" customFormat="1" ht="15" x14ac:dyDescent="0.25">
      <c r="C216" s="245"/>
      <c r="D216" s="245"/>
      <c r="E216" s="245"/>
      <c r="F216" s="247"/>
    </row>
    <row r="217" spans="3:6" customFormat="1" ht="15" x14ac:dyDescent="0.25">
      <c r="C217" s="245"/>
      <c r="D217" s="245"/>
      <c r="E217" s="245"/>
      <c r="F217" s="247"/>
    </row>
    <row r="218" spans="3:6" customFormat="1" ht="15" x14ac:dyDescent="0.25">
      <c r="C218" s="245"/>
      <c r="D218" s="245"/>
      <c r="E218" s="245"/>
      <c r="F218" s="247"/>
    </row>
    <row r="219" spans="3:6" customFormat="1" ht="15" x14ac:dyDescent="0.25">
      <c r="C219" s="245"/>
      <c r="D219" s="245"/>
      <c r="E219" s="245"/>
      <c r="F219" s="247"/>
    </row>
    <row r="220" spans="3:6" customFormat="1" ht="15" x14ac:dyDescent="0.25">
      <c r="C220" s="245"/>
      <c r="D220" s="245"/>
      <c r="E220" s="245"/>
      <c r="F220" s="247"/>
    </row>
    <row r="221" spans="3:6" customFormat="1" ht="15" x14ac:dyDescent="0.25">
      <c r="C221" s="245"/>
      <c r="D221" s="245"/>
      <c r="E221" s="245"/>
      <c r="F221" s="247"/>
    </row>
    <row r="222" spans="3:6" customFormat="1" ht="15" x14ac:dyDescent="0.25">
      <c r="C222" s="245"/>
      <c r="D222" s="245"/>
      <c r="E222" s="245"/>
      <c r="F222" s="247"/>
    </row>
    <row r="223" spans="3:6" customFormat="1" ht="15" x14ac:dyDescent="0.25">
      <c r="C223" s="245"/>
      <c r="D223" s="245"/>
      <c r="E223" s="245"/>
      <c r="F223" s="247"/>
    </row>
    <row r="224" spans="3:6" customFormat="1" ht="15" x14ac:dyDescent="0.25">
      <c r="C224" s="245"/>
      <c r="D224" s="245"/>
      <c r="E224" s="245"/>
      <c r="F224" s="247"/>
    </row>
    <row r="225" spans="3:6" customFormat="1" ht="15" x14ac:dyDescent="0.25">
      <c r="C225" s="245"/>
      <c r="D225" s="245"/>
      <c r="E225" s="245"/>
      <c r="F225" s="247"/>
    </row>
    <row r="226" spans="3:6" customFormat="1" ht="15" x14ac:dyDescent="0.25">
      <c r="C226" s="245"/>
      <c r="D226" s="245"/>
      <c r="E226" s="245"/>
      <c r="F226" s="247"/>
    </row>
    <row r="227" spans="3:6" customFormat="1" ht="15" x14ac:dyDescent="0.25">
      <c r="C227" s="245"/>
      <c r="D227" s="245"/>
      <c r="E227" s="245"/>
      <c r="F227" s="247"/>
    </row>
    <row r="228" spans="3:6" customFormat="1" ht="15" x14ac:dyDescent="0.25">
      <c r="C228" s="245"/>
      <c r="D228" s="245"/>
      <c r="E228" s="245"/>
      <c r="F228" s="247"/>
    </row>
    <row r="229" spans="3:6" customFormat="1" ht="15" x14ac:dyDescent="0.25">
      <c r="C229" s="245"/>
      <c r="D229" s="245"/>
      <c r="E229" s="245"/>
      <c r="F229" s="247"/>
    </row>
    <row r="230" spans="3:6" customFormat="1" ht="15" x14ac:dyDescent="0.25">
      <c r="C230" s="245"/>
      <c r="D230" s="245"/>
      <c r="E230" s="245"/>
      <c r="F230" s="247"/>
    </row>
    <row r="231" spans="3:6" customFormat="1" ht="15" x14ac:dyDescent="0.25">
      <c r="C231" s="245"/>
      <c r="D231" s="245"/>
      <c r="E231" s="245"/>
      <c r="F231" s="247"/>
    </row>
    <row r="232" spans="3:6" customFormat="1" ht="15" x14ac:dyDescent="0.25">
      <c r="C232" s="245"/>
      <c r="D232" s="245"/>
      <c r="E232" s="245"/>
      <c r="F232" s="247"/>
    </row>
    <row r="233" spans="3:6" customFormat="1" ht="15" x14ac:dyDescent="0.25">
      <c r="C233" s="245"/>
      <c r="D233" s="245"/>
      <c r="E233" s="245"/>
      <c r="F233" s="247"/>
    </row>
    <row r="234" spans="3:6" customFormat="1" ht="15" x14ac:dyDescent="0.25">
      <c r="C234" s="245"/>
      <c r="D234" s="245"/>
      <c r="E234" s="245"/>
      <c r="F234" s="247"/>
    </row>
    <row r="235" spans="3:6" customFormat="1" ht="15" x14ac:dyDescent="0.25">
      <c r="C235" s="245"/>
      <c r="D235" s="245"/>
      <c r="E235" s="245"/>
      <c r="F235" s="247"/>
    </row>
    <row r="236" spans="3:6" customFormat="1" ht="15" x14ac:dyDescent="0.25">
      <c r="C236" s="245"/>
      <c r="D236" s="245"/>
      <c r="E236" s="245"/>
      <c r="F236" s="247"/>
    </row>
    <row r="237" spans="3:6" customFormat="1" ht="15" x14ac:dyDescent="0.25">
      <c r="C237" s="245"/>
      <c r="D237" s="245"/>
      <c r="E237" s="245"/>
      <c r="F237" s="247"/>
    </row>
    <row r="238" spans="3:6" customFormat="1" ht="15" x14ac:dyDescent="0.25">
      <c r="C238" s="245"/>
      <c r="D238" s="245"/>
      <c r="E238" s="245"/>
      <c r="F238" s="247"/>
    </row>
    <row r="239" spans="3:6" customFormat="1" ht="15" x14ac:dyDescent="0.25">
      <c r="C239" s="245"/>
      <c r="D239" s="245"/>
      <c r="E239" s="245"/>
      <c r="F239" s="247"/>
    </row>
    <row r="240" spans="3:6" customFormat="1" ht="15" x14ac:dyDescent="0.25">
      <c r="C240" s="245"/>
      <c r="D240" s="245"/>
      <c r="E240" s="245"/>
      <c r="F240" s="247"/>
    </row>
    <row r="241" spans="3:6" customFormat="1" ht="15" x14ac:dyDescent="0.25">
      <c r="C241" s="245"/>
      <c r="D241" s="245"/>
      <c r="E241" s="245"/>
      <c r="F241" s="247"/>
    </row>
    <row r="242" spans="3:6" customFormat="1" ht="15" x14ac:dyDescent="0.25">
      <c r="C242" s="245"/>
      <c r="D242" s="245"/>
      <c r="E242" s="245"/>
      <c r="F242" s="247"/>
    </row>
    <row r="243" spans="3:6" customFormat="1" ht="15" x14ac:dyDescent="0.25">
      <c r="C243" s="245"/>
      <c r="D243" s="245"/>
      <c r="E243" s="245"/>
      <c r="F243" s="247"/>
    </row>
    <row r="244" spans="3:6" customFormat="1" ht="15" x14ac:dyDescent="0.25">
      <c r="C244" s="245"/>
      <c r="D244" s="245"/>
      <c r="E244" s="245"/>
      <c r="F244" s="247"/>
    </row>
    <row r="245" spans="3:6" customFormat="1" ht="15" x14ac:dyDescent="0.25">
      <c r="C245" s="245"/>
      <c r="D245" s="245"/>
      <c r="E245" s="245"/>
      <c r="F245" s="247"/>
    </row>
    <row r="246" spans="3:6" customFormat="1" ht="15" x14ac:dyDescent="0.25">
      <c r="C246" s="245"/>
      <c r="D246" s="245"/>
      <c r="E246" s="245"/>
      <c r="F246" s="247"/>
    </row>
    <row r="247" spans="3:6" customFormat="1" ht="15" x14ac:dyDescent="0.25">
      <c r="C247" s="245"/>
      <c r="D247" s="245"/>
      <c r="E247" s="245"/>
      <c r="F247" s="247"/>
    </row>
    <row r="248" spans="3:6" customFormat="1" ht="15" x14ac:dyDescent="0.25">
      <c r="C248" s="245"/>
      <c r="D248" s="245"/>
      <c r="E248" s="245"/>
      <c r="F248" s="247"/>
    </row>
    <row r="249" spans="3:6" customFormat="1" ht="15" x14ac:dyDescent="0.25">
      <c r="C249" s="245"/>
      <c r="D249" s="245"/>
      <c r="E249" s="245"/>
      <c r="F249" s="247"/>
    </row>
    <row r="250" spans="3:6" customFormat="1" ht="15" x14ac:dyDescent="0.25">
      <c r="C250" s="245"/>
      <c r="D250" s="245"/>
      <c r="E250" s="245"/>
      <c r="F250" s="247"/>
    </row>
    <row r="251" spans="3:6" customFormat="1" ht="15" x14ac:dyDescent="0.25">
      <c r="C251" s="245"/>
      <c r="D251" s="245"/>
      <c r="E251" s="245"/>
      <c r="F251" s="247"/>
    </row>
    <row r="252" spans="3:6" customFormat="1" ht="15" x14ac:dyDescent="0.25">
      <c r="C252" s="245"/>
      <c r="D252" s="245"/>
      <c r="E252" s="245"/>
      <c r="F252" s="247"/>
    </row>
    <row r="253" spans="3:6" customFormat="1" ht="15" x14ac:dyDescent="0.25">
      <c r="C253" s="245"/>
      <c r="D253" s="245"/>
      <c r="E253" s="245"/>
      <c r="F253" s="247"/>
    </row>
    <row r="254" spans="3:6" customFormat="1" ht="15" x14ac:dyDescent="0.25">
      <c r="C254" s="245"/>
      <c r="D254" s="245"/>
      <c r="E254" s="245"/>
      <c r="F254" s="247"/>
    </row>
    <row r="255" spans="3:6" customFormat="1" ht="15" x14ac:dyDescent="0.25">
      <c r="C255" s="245"/>
      <c r="D255" s="245"/>
      <c r="E255" s="245"/>
      <c r="F255" s="247"/>
    </row>
    <row r="256" spans="3:6" customFormat="1" ht="15" x14ac:dyDescent="0.25">
      <c r="C256" s="245"/>
      <c r="D256" s="245"/>
      <c r="E256" s="245"/>
      <c r="F256" s="247"/>
    </row>
    <row r="257" spans="3:6" customFormat="1" ht="15" x14ac:dyDescent="0.25">
      <c r="C257" s="245"/>
      <c r="D257" s="245"/>
      <c r="E257" s="245"/>
      <c r="F257" s="247"/>
    </row>
    <row r="258" spans="3:6" customFormat="1" ht="15" x14ac:dyDescent="0.25">
      <c r="C258" s="245"/>
      <c r="D258" s="245"/>
      <c r="E258" s="245"/>
      <c r="F258" s="247"/>
    </row>
    <row r="259" spans="3:6" customFormat="1" ht="15" x14ac:dyDescent="0.25">
      <c r="C259" s="245"/>
      <c r="D259" s="245"/>
      <c r="E259" s="245"/>
      <c r="F259" s="247"/>
    </row>
    <row r="260" spans="3:6" customFormat="1" ht="15" x14ac:dyDescent="0.25">
      <c r="C260" s="245"/>
      <c r="D260" s="245"/>
      <c r="E260" s="245"/>
      <c r="F260" s="247"/>
    </row>
    <row r="261" spans="3:6" customFormat="1" ht="15" x14ac:dyDescent="0.25">
      <c r="C261" s="245"/>
      <c r="D261" s="245"/>
      <c r="E261" s="245"/>
      <c r="F261" s="247"/>
    </row>
    <row r="262" spans="3:6" customFormat="1" ht="15" x14ac:dyDescent="0.25">
      <c r="C262" s="245"/>
      <c r="D262" s="245"/>
      <c r="E262" s="245"/>
      <c r="F262" s="247"/>
    </row>
    <row r="263" spans="3:6" customFormat="1" ht="15" x14ac:dyDescent="0.25">
      <c r="C263" s="245"/>
      <c r="D263" s="245"/>
      <c r="E263" s="245"/>
      <c r="F263" s="247"/>
    </row>
    <row r="264" spans="3:6" customFormat="1" ht="15" x14ac:dyDescent="0.25">
      <c r="C264" s="245"/>
      <c r="D264" s="245"/>
      <c r="E264" s="245"/>
      <c r="F264" s="247"/>
    </row>
    <row r="265" spans="3:6" customFormat="1" ht="15" x14ac:dyDescent="0.25">
      <c r="C265" s="245"/>
      <c r="D265" s="245"/>
      <c r="E265" s="245"/>
      <c r="F265" s="247"/>
    </row>
    <row r="266" spans="3:6" customFormat="1" ht="15" x14ac:dyDescent="0.25">
      <c r="C266" s="245"/>
      <c r="D266" s="245"/>
      <c r="E266" s="245"/>
      <c r="F266" s="247"/>
    </row>
    <row r="267" spans="3:6" customFormat="1" ht="15" x14ac:dyDescent="0.25">
      <c r="C267" s="245"/>
      <c r="D267" s="245"/>
      <c r="E267" s="245"/>
      <c r="F267" s="247"/>
    </row>
    <row r="268" spans="3:6" customFormat="1" ht="15" x14ac:dyDescent="0.25">
      <c r="C268" s="245"/>
      <c r="D268" s="245"/>
      <c r="E268" s="245"/>
      <c r="F268" s="247"/>
    </row>
    <row r="269" spans="3:6" customFormat="1" ht="15" x14ac:dyDescent="0.25">
      <c r="C269" s="245"/>
      <c r="D269" s="245"/>
      <c r="E269" s="245"/>
      <c r="F269" s="247"/>
    </row>
    <row r="270" spans="3:6" customFormat="1" ht="15" x14ac:dyDescent="0.25">
      <c r="C270" s="245"/>
      <c r="D270" s="245"/>
      <c r="E270" s="245"/>
      <c r="F270" s="247"/>
    </row>
    <row r="271" spans="3:6" customFormat="1" ht="15" x14ac:dyDescent="0.25">
      <c r="C271" s="245"/>
      <c r="D271" s="245"/>
      <c r="E271" s="245"/>
      <c r="F271" s="247"/>
    </row>
    <row r="272" spans="3:6" customFormat="1" ht="15" x14ac:dyDescent="0.25">
      <c r="C272" s="245"/>
      <c r="D272" s="245"/>
      <c r="E272" s="245"/>
      <c r="F272" s="247"/>
    </row>
    <row r="273" spans="3:6" customFormat="1" ht="15" x14ac:dyDescent="0.25">
      <c r="C273" s="245"/>
      <c r="D273" s="245"/>
      <c r="E273" s="245"/>
      <c r="F273" s="247"/>
    </row>
    <row r="274" spans="3:6" customFormat="1" ht="15" x14ac:dyDescent="0.25">
      <c r="C274" s="245"/>
      <c r="D274" s="245"/>
      <c r="E274" s="245"/>
      <c r="F274" s="247"/>
    </row>
    <row r="275" spans="3:6" customFormat="1" ht="15" x14ac:dyDescent="0.25">
      <c r="C275" s="245"/>
      <c r="D275" s="245"/>
      <c r="E275" s="245"/>
      <c r="F275" s="247"/>
    </row>
    <row r="276" spans="3:6" customFormat="1" ht="15" x14ac:dyDescent="0.25">
      <c r="C276" s="245"/>
      <c r="D276" s="245"/>
      <c r="E276" s="245"/>
      <c r="F276" s="247"/>
    </row>
    <row r="277" spans="3:6" customFormat="1" ht="15" x14ac:dyDescent="0.25">
      <c r="C277" s="245"/>
      <c r="D277" s="245"/>
      <c r="E277" s="245"/>
      <c r="F277" s="247"/>
    </row>
    <row r="278" spans="3:6" customFormat="1" ht="15" x14ac:dyDescent="0.25">
      <c r="C278" s="245"/>
      <c r="D278" s="245"/>
      <c r="E278" s="245"/>
      <c r="F278" s="247"/>
    </row>
    <row r="279" spans="3:6" customFormat="1" ht="15" x14ac:dyDescent="0.25">
      <c r="C279" s="245"/>
      <c r="D279" s="245"/>
      <c r="E279" s="245"/>
      <c r="F279" s="247"/>
    </row>
    <row r="280" spans="3:6" customFormat="1" ht="15" x14ac:dyDescent="0.25">
      <c r="C280" s="245"/>
      <c r="D280" s="245"/>
      <c r="E280" s="245"/>
      <c r="F280" s="247"/>
    </row>
    <row r="281" spans="3:6" customFormat="1" ht="15" x14ac:dyDescent="0.25">
      <c r="C281" s="245"/>
      <c r="D281" s="245"/>
      <c r="E281" s="245"/>
      <c r="F281" s="247"/>
    </row>
    <row r="282" spans="3:6" customFormat="1" ht="15" x14ac:dyDescent="0.25">
      <c r="C282" s="245"/>
      <c r="D282" s="245"/>
      <c r="E282" s="245"/>
      <c r="F282" s="247"/>
    </row>
    <row r="283" spans="3:6" customFormat="1" ht="15" x14ac:dyDescent="0.25">
      <c r="C283" s="245"/>
      <c r="D283" s="245"/>
      <c r="E283" s="245"/>
      <c r="F283" s="247"/>
    </row>
    <row r="284" spans="3:6" customFormat="1" ht="15" x14ac:dyDescent="0.25">
      <c r="C284" s="245"/>
      <c r="D284" s="245"/>
      <c r="E284" s="245"/>
      <c r="F284" s="247"/>
    </row>
    <row r="285" spans="3:6" customFormat="1" ht="15" x14ac:dyDescent="0.25">
      <c r="C285" s="245"/>
      <c r="D285" s="245"/>
      <c r="E285" s="245"/>
      <c r="F285" s="247"/>
    </row>
    <row r="286" spans="3:6" customFormat="1" ht="15" x14ac:dyDescent="0.25">
      <c r="C286" s="245"/>
      <c r="D286" s="245"/>
      <c r="E286" s="245"/>
      <c r="F286" s="247"/>
    </row>
    <row r="287" spans="3:6" customFormat="1" ht="15" x14ac:dyDescent="0.25">
      <c r="C287" s="245"/>
      <c r="D287" s="245"/>
      <c r="E287" s="245"/>
      <c r="F287" s="247"/>
    </row>
    <row r="288" spans="3:6" customFormat="1" ht="15" x14ac:dyDescent="0.25">
      <c r="C288" s="245"/>
      <c r="D288" s="245"/>
      <c r="E288" s="245"/>
      <c r="F288" s="247"/>
    </row>
    <row r="289" spans="3:6" customFormat="1" ht="15" x14ac:dyDescent="0.25">
      <c r="C289" s="245"/>
      <c r="D289" s="245"/>
      <c r="E289" s="245"/>
      <c r="F289" s="247"/>
    </row>
    <row r="290" spans="3:6" customFormat="1" ht="15" x14ac:dyDescent="0.25">
      <c r="C290" s="245"/>
      <c r="D290" s="245"/>
      <c r="E290" s="245"/>
      <c r="F290" s="247"/>
    </row>
    <row r="291" spans="3:6" customFormat="1" ht="15" x14ac:dyDescent="0.25">
      <c r="C291" s="245"/>
      <c r="D291" s="245"/>
      <c r="E291" s="245"/>
      <c r="F291" s="247"/>
    </row>
    <row r="292" spans="3:6" customFormat="1" ht="15" x14ac:dyDescent="0.25">
      <c r="C292" s="245"/>
      <c r="D292" s="245"/>
      <c r="E292" s="245"/>
      <c r="F292" s="247"/>
    </row>
    <row r="293" spans="3:6" customFormat="1" ht="15" x14ac:dyDescent="0.25">
      <c r="C293" s="245"/>
      <c r="D293" s="245"/>
      <c r="E293" s="245"/>
      <c r="F293" s="247"/>
    </row>
    <row r="294" spans="3:6" customFormat="1" ht="15" x14ac:dyDescent="0.25">
      <c r="C294" s="245"/>
      <c r="D294" s="245"/>
      <c r="E294" s="245"/>
      <c r="F294" s="247"/>
    </row>
    <row r="295" spans="3:6" customFormat="1" ht="15" x14ac:dyDescent="0.25">
      <c r="C295" s="245"/>
      <c r="D295" s="245"/>
      <c r="E295" s="245"/>
      <c r="F295" s="247"/>
    </row>
    <row r="296" spans="3:6" customFormat="1" ht="15" x14ac:dyDescent="0.25">
      <c r="C296" s="245"/>
      <c r="D296" s="245"/>
      <c r="E296" s="245"/>
      <c r="F296" s="247"/>
    </row>
    <row r="297" spans="3:6" customFormat="1" ht="15" x14ac:dyDescent="0.25">
      <c r="C297" s="245"/>
      <c r="D297" s="245"/>
      <c r="E297" s="245"/>
      <c r="F297" s="247"/>
    </row>
    <row r="298" spans="3:6" customFormat="1" ht="15" x14ac:dyDescent="0.25">
      <c r="C298" s="245"/>
      <c r="D298" s="245"/>
      <c r="E298" s="245"/>
      <c r="F298" s="247"/>
    </row>
    <row r="299" spans="3:6" customFormat="1" ht="15" x14ac:dyDescent="0.25">
      <c r="C299" s="245"/>
      <c r="D299" s="245"/>
      <c r="E299" s="245"/>
      <c r="F299" s="247"/>
    </row>
    <row r="300" spans="3:6" customFormat="1" ht="15" x14ac:dyDescent="0.25">
      <c r="C300" s="245"/>
      <c r="D300" s="245"/>
      <c r="E300" s="245"/>
      <c r="F300" s="247"/>
    </row>
    <row r="301" spans="3:6" customFormat="1" ht="15" x14ac:dyDescent="0.25">
      <c r="C301" s="245"/>
      <c r="D301" s="245"/>
      <c r="E301" s="245"/>
      <c r="F301" s="247"/>
    </row>
    <row r="302" spans="3:6" customFormat="1" ht="15" x14ac:dyDescent="0.25">
      <c r="C302" s="245"/>
      <c r="D302" s="245"/>
      <c r="E302" s="245"/>
      <c r="F302" s="247"/>
    </row>
    <row r="303" spans="3:6" customFormat="1" ht="15" x14ac:dyDescent="0.25">
      <c r="C303" s="245"/>
      <c r="D303" s="245"/>
      <c r="E303" s="245"/>
      <c r="F303" s="247"/>
    </row>
    <row r="304" spans="3:6" customFormat="1" ht="15" x14ac:dyDescent="0.25">
      <c r="C304" s="245"/>
      <c r="D304" s="245"/>
      <c r="E304" s="245"/>
      <c r="F304" s="247"/>
    </row>
    <row r="305" spans="3:6" customFormat="1" ht="15" x14ac:dyDescent="0.25">
      <c r="C305" s="245"/>
      <c r="D305" s="245"/>
      <c r="E305" s="245"/>
      <c r="F305" s="247"/>
    </row>
    <row r="306" spans="3:6" customFormat="1" ht="15" x14ac:dyDescent="0.25">
      <c r="C306" s="245"/>
      <c r="D306" s="245"/>
      <c r="E306" s="245"/>
      <c r="F306" s="247"/>
    </row>
    <row r="307" spans="3:6" customFormat="1" ht="15" x14ac:dyDescent="0.25">
      <c r="C307" s="245"/>
      <c r="D307" s="245"/>
      <c r="E307" s="245"/>
      <c r="F307" s="247"/>
    </row>
    <row r="308" spans="3:6" customFormat="1" ht="15" x14ac:dyDescent="0.25">
      <c r="C308" s="245"/>
      <c r="D308" s="245"/>
      <c r="E308" s="245"/>
      <c r="F308" s="247"/>
    </row>
    <row r="309" spans="3:6" customFormat="1" ht="15" x14ac:dyDescent="0.25">
      <c r="C309" s="245"/>
      <c r="D309" s="245"/>
      <c r="E309" s="245"/>
      <c r="F309" s="247"/>
    </row>
    <row r="310" spans="3:6" customFormat="1" ht="15" x14ac:dyDescent="0.25">
      <c r="C310" s="245"/>
      <c r="D310" s="245"/>
      <c r="E310" s="245"/>
      <c r="F310" s="247"/>
    </row>
    <row r="311" spans="3:6" customFormat="1" ht="15" x14ac:dyDescent="0.25">
      <c r="C311" s="245"/>
      <c r="D311" s="245"/>
      <c r="E311" s="245"/>
      <c r="F311" s="247"/>
    </row>
    <row r="312" spans="3:6" customFormat="1" ht="15" x14ac:dyDescent="0.25">
      <c r="C312" s="245"/>
      <c r="D312" s="245"/>
      <c r="E312" s="245"/>
      <c r="F312" s="247"/>
    </row>
    <row r="313" spans="3:6" customFormat="1" ht="15" x14ac:dyDescent="0.25">
      <c r="C313" s="245"/>
      <c r="D313" s="245"/>
      <c r="E313" s="245"/>
      <c r="F313" s="247"/>
    </row>
    <row r="314" spans="3:6" customFormat="1" ht="15" x14ac:dyDescent="0.25">
      <c r="C314" s="245"/>
      <c r="D314" s="245"/>
      <c r="E314" s="245"/>
      <c r="F314" s="247"/>
    </row>
    <row r="315" spans="3:6" customFormat="1" ht="15" x14ac:dyDescent="0.25">
      <c r="C315" s="245"/>
      <c r="D315" s="245"/>
      <c r="E315" s="245"/>
      <c r="F315" s="247"/>
    </row>
    <row r="316" spans="3:6" customFormat="1" ht="15" x14ac:dyDescent="0.25">
      <c r="C316" s="245"/>
      <c r="D316" s="245"/>
      <c r="E316" s="245"/>
      <c r="F316" s="247"/>
    </row>
    <row r="317" spans="3:6" customFormat="1" ht="15" x14ac:dyDescent="0.25">
      <c r="C317" s="245"/>
      <c r="D317" s="245"/>
      <c r="E317" s="245"/>
      <c r="F317" s="247"/>
    </row>
    <row r="318" spans="3:6" customFormat="1" ht="15" x14ac:dyDescent="0.25">
      <c r="C318" s="245"/>
      <c r="D318" s="245"/>
      <c r="E318" s="245"/>
      <c r="F318" s="247"/>
    </row>
    <row r="319" spans="3:6" customFormat="1" ht="15" x14ac:dyDescent="0.25">
      <c r="C319" s="245"/>
      <c r="D319" s="245"/>
      <c r="E319" s="245"/>
      <c r="F319" s="247"/>
    </row>
    <row r="320" spans="3:6" customFormat="1" ht="15" x14ac:dyDescent="0.25">
      <c r="C320" s="245"/>
      <c r="D320" s="245"/>
      <c r="E320" s="245"/>
      <c r="F320" s="247"/>
    </row>
    <row r="321" spans="3:6" customFormat="1" ht="15" x14ac:dyDescent="0.25">
      <c r="C321" s="245"/>
      <c r="D321" s="245"/>
      <c r="E321" s="245"/>
      <c r="F321" s="247"/>
    </row>
    <row r="322" spans="3:6" customFormat="1" ht="15" x14ac:dyDescent="0.25">
      <c r="C322" s="245"/>
      <c r="D322" s="245"/>
      <c r="E322" s="245"/>
      <c r="F322" s="247"/>
    </row>
    <row r="323" spans="3:6" customFormat="1" ht="15" x14ac:dyDescent="0.25">
      <c r="C323" s="245"/>
      <c r="D323" s="245"/>
      <c r="E323" s="245"/>
      <c r="F323" s="247"/>
    </row>
    <row r="324" spans="3:6" customFormat="1" ht="15" x14ac:dyDescent="0.25">
      <c r="C324" s="245"/>
      <c r="D324" s="245"/>
      <c r="E324" s="245"/>
      <c r="F324" s="247"/>
    </row>
    <row r="325" spans="3:6" customFormat="1" ht="15" x14ac:dyDescent="0.25">
      <c r="C325" s="245"/>
      <c r="D325" s="245"/>
      <c r="E325" s="245"/>
      <c r="F325" s="247"/>
    </row>
    <row r="326" spans="3:6" customFormat="1" ht="15" x14ac:dyDescent="0.25">
      <c r="C326" s="245"/>
      <c r="D326" s="245"/>
      <c r="E326" s="245"/>
      <c r="F326" s="247"/>
    </row>
    <row r="327" spans="3:6" customFormat="1" ht="15" x14ac:dyDescent="0.25">
      <c r="C327" s="245"/>
      <c r="D327" s="245"/>
      <c r="E327" s="245"/>
      <c r="F327" s="247"/>
    </row>
    <row r="328" spans="3:6" customFormat="1" ht="15" x14ac:dyDescent="0.25">
      <c r="C328" s="245"/>
      <c r="D328" s="245"/>
      <c r="E328" s="245"/>
      <c r="F328" s="247"/>
    </row>
    <row r="329" spans="3:6" customFormat="1" ht="15" x14ac:dyDescent="0.25">
      <c r="C329" s="245"/>
      <c r="D329" s="245"/>
      <c r="E329" s="245"/>
      <c r="F329" s="247"/>
    </row>
    <row r="330" spans="3:6" customFormat="1" ht="15" x14ac:dyDescent="0.25">
      <c r="C330" s="245"/>
      <c r="D330" s="245"/>
      <c r="E330" s="245"/>
      <c r="F330" s="247"/>
    </row>
    <row r="331" spans="3:6" customFormat="1" ht="15" x14ac:dyDescent="0.25">
      <c r="C331" s="245"/>
      <c r="D331" s="245"/>
      <c r="E331" s="245"/>
      <c r="F331" s="247"/>
    </row>
    <row r="332" spans="3:6" customFormat="1" ht="15" x14ac:dyDescent="0.25">
      <c r="C332" s="245"/>
      <c r="D332" s="245"/>
      <c r="E332" s="245"/>
      <c r="F332" s="247"/>
    </row>
    <row r="333" spans="3:6" customFormat="1" ht="15" x14ac:dyDescent="0.25">
      <c r="C333" s="245"/>
      <c r="D333" s="245"/>
      <c r="E333" s="245"/>
      <c r="F333" s="247"/>
    </row>
    <row r="334" spans="3:6" customFormat="1" ht="15" x14ac:dyDescent="0.25">
      <c r="C334" s="245"/>
      <c r="D334" s="245"/>
      <c r="E334" s="245"/>
      <c r="F334" s="247"/>
    </row>
    <row r="335" spans="3:6" customFormat="1" ht="15" x14ac:dyDescent="0.25">
      <c r="C335" s="245"/>
      <c r="D335" s="245"/>
      <c r="E335" s="245"/>
      <c r="F335" s="247"/>
    </row>
    <row r="336" spans="3:6" customFormat="1" ht="15" x14ac:dyDescent="0.25">
      <c r="C336" s="245"/>
      <c r="D336" s="245"/>
      <c r="E336" s="245"/>
      <c r="F336" s="247"/>
    </row>
    <row r="337" spans="3:6" customFormat="1" ht="15" x14ac:dyDescent="0.25">
      <c r="C337" s="245"/>
      <c r="D337" s="245"/>
      <c r="E337" s="245"/>
      <c r="F337" s="247"/>
    </row>
    <row r="338" spans="3:6" customFormat="1" ht="15" x14ac:dyDescent="0.25">
      <c r="C338" s="245"/>
      <c r="D338" s="245"/>
      <c r="E338" s="245"/>
      <c r="F338" s="247"/>
    </row>
    <row r="339" spans="3:6" customFormat="1" ht="15" x14ac:dyDescent="0.25">
      <c r="C339" s="245"/>
      <c r="D339" s="245"/>
      <c r="E339" s="245"/>
      <c r="F339" s="247"/>
    </row>
    <row r="340" spans="3:6" customFormat="1" ht="15" x14ac:dyDescent="0.25">
      <c r="C340" s="245"/>
      <c r="D340" s="245"/>
      <c r="E340" s="245"/>
      <c r="F340" s="247"/>
    </row>
    <row r="341" spans="3:6" customFormat="1" ht="15" x14ac:dyDescent="0.25">
      <c r="C341" s="245"/>
      <c r="D341" s="245"/>
      <c r="E341" s="245"/>
      <c r="F341" s="247"/>
    </row>
    <row r="342" spans="3:6" customFormat="1" ht="15" x14ac:dyDescent="0.25">
      <c r="C342" s="245"/>
      <c r="D342" s="245"/>
      <c r="E342" s="245"/>
      <c r="F342" s="247"/>
    </row>
    <row r="343" spans="3:6" customFormat="1" ht="15" x14ac:dyDescent="0.25">
      <c r="C343" s="245"/>
      <c r="D343" s="245"/>
      <c r="E343" s="245"/>
      <c r="F343" s="247"/>
    </row>
    <row r="344" spans="3:6" customFormat="1" ht="15" x14ac:dyDescent="0.25">
      <c r="C344" s="245"/>
      <c r="D344" s="245"/>
      <c r="E344" s="245"/>
      <c r="F344" s="247"/>
    </row>
    <row r="345" spans="3:6" customFormat="1" ht="15" x14ac:dyDescent="0.25">
      <c r="C345" s="245"/>
      <c r="D345" s="245"/>
      <c r="E345" s="245"/>
      <c r="F345" s="247"/>
    </row>
    <row r="346" spans="3:6" customFormat="1" ht="15" x14ac:dyDescent="0.25">
      <c r="C346" s="245"/>
      <c r="D346" s="245"/>
      <c r="E346" s="245"/>
      <c r="F346" s="247"/>
    </row>
    <row r="347" spans="3:6" customFormat="1" ht="15" x14ac:dyDescent="0.25">
      <c r="C347" s="245"/>
      <c r="D347" s="245"/>
      <c r="E347" s="245"/>
      <c r="F347" s="247"/>
    </row>
    <row r="348" spans="3:6" customFormat="1" ht="15" x14ac:dyDescent="0.25">
      <c r="C348" s="245"/>
      <c r="D348" s="245"/>
      <c r="E348" s="245"/>
      <c r="F348" s="247"/>
    </row>
    <row r="349" spans="3:6" customFormat="1" ht="15" x14ac:dyDescent="0.25">
      <c r="C349" s="245"/>
      <c r="D349" s="245"/>
      <c r="E349" s="245"/>
      <c r="F349" s="247"/>
    </row>
    <row r="350" spans="3:6" customFormat="1" ht="15" x14ac:dyDescent="0.25">
      <c r="C350" s="245"/>
      <c r="D350" s="245"/>
      <c r="E350" s="245"/>
      <c r="F350" s="247"/>
    </row>
    <row r="351" spans="3:6" customFormat="1" ht="15" x14ac:dyDescent="0.25">
      <c r="C351" s="245"/>
      <c r="D351" s="245"/>
      <c r="E351" s="245"/>
      <c r="F351" s="247"/>
    </row>
    <row r="352" spans="3:6" customFormat="1" ht="15" x14ac:dyDescent="0.25">
      <c r="C352" s="245"/>
      <c r="D352" s="245"/>
      <c r="E352" s="245"/>
      <c r="F352" s="247"/>
    </row>
    <row r="353" spans="3:6" customFormat="1" ht="15" x14ac:dyDescent="0.25">
      <c r="C353" s="245"/>
      <c r="D353" s="245"/>
      <c r="E353" s="245"/>
      <c r="F353" s="247"/>
    </row>
    <row r="354" spans="3:6" customFormat="1" ht="15" x14ac:dyDescent="0.25">
      <c r="C354" s="245"/>
      <c r="D354" s="245"/>
      <c r="E354" s="245"/>
      <c r="F354" s="247"/>
    </row>
    <row r="355" spans="3:6" customFormat="1" ht="15" x14ac:dyDescent="0.25">
      <c r="C355" s="245"/>
      <c r="D355" s="245"/>
      <c r="E355" s="245"/>
      <c r="F355" s="247"/>
    </row>
    <row r="356" spans="3:6" customFormat="1" ht="15" x14ac:dyDescent="0.25">
      <c r="C356" s="245"/>
      <c r="D356" s="245"/>
      <c r="E356" s="245"/>
      <c r="F356" s="247"/>
    </row>
    <row r="357" spans="3:6" customFormat="1" ht="15" x14ac:dyDescent="0.25">
      <c r="C357" s="245"/>
      <c r="D357" s="245"/>
      <c r="E357" s="245"/>
      <c r="F357" s="247"/>
    </row>
    <row r="358" spans="3:6" customFormat="1" ht="15" x14ac:dyDescent="0.25">
      <c r="C358" s="245"/>
      <c r="D358" s="245"/>
      <c r="E358" s="245"/>
      <c r="F358" s="247"/>
    </row>
    <row r="359" spans="3:6" customFormat="1" ht="15" x14ac:dyDescent="0.25">
      <c r="C359" s="245"/>
      <c r="D359" s="245"/>
      <c r="E359" s="245"/>
      <c r="F359" s="247"/>
    </row>
    <row r="360" spans="3:6" customFormat="1" ht="15" x14ac:dyDescent="0.25">
      <c r="C360" s="245"/>
      <c r="D360" s="245"/>
      <c r="E360" s="245"/>
      <c r="F360" s="247"/>
    </row>
    <row r="361" spans="3:6" customFormat="1" ht="15" x14ac:dyDescent="0.25">
      <c r="C361" s="245"/>
      <c r="D361" s="245"/>
      <c r="E361" s="245"/>
      <c r="F361" s="247"/>
    </row>
    <row r="362" spans="3:6" customFormat="1" ht="15" x14ac:dyDescent="0.25">
      <c r="C362" s="245"/>
      <c r="D362" s="245"/>
      <c r="E362" s="245"/>
      <c r="F362" s="247"/>
    </row>
    <row r="363" spans="3:6" customFormat="1" ht="15" x14ac:dyDescent="0.25">
      <c r="C363" s="245"/>
      <c r="D363" s="245"/>
      <c r="E363" s="245"/>
      <c r="F363" s="247"/>
    </row>
    <row r="364" spans="3:6" customFormat="1" ht="15" x14ac:dyDescent="0.25">
      <c r="C364" s="245"/>
      <c r="D364" s="245"/>
      <c r="E364" s="245"/>
      <c r="F364" s="247"/>
    </row>
    <row r="365" spans="3:6" customFormat="1" ht="15" x14ac:dyDescent="0.25">
      <c r="C365" s="245"/>
      <c r="D365" s="245"/>
      <c r="E365" s="245"/>
      <c r="F365" s="247"/>
    </row>
    <row r="366" spans="3:6" customFormat="1" ht="15" x14ac:dyDescent="0.25">
      <c r="C366" s="245"/>
      <c r="D366" s="245"/>
      <c r="E366" s="245"/>
      <c r="F366" s="247"/>
    </row>
    <row r="367" spans="3:6" customFormat="1" ht="15" x14ac:dyDescent="0.25">
      <c r="C367" s="245"/>
      <c r="D367" s="245"/>
      <c r="E367" s="245"/>
      <c r="F367" s="247"/>
    </row>
    <row r="368" spans="3:6" customFormat="1" ht="15" x14ac:dyDescent="0.25">
      <c r="C368" s="245"/>
      <c r="D368" s="245"/>
      <c r="E368" s="245"/>
      <c r="F368" s="247"/>
    </row>
    <row r="369" spans="3:6" customFormat="1" ht="15" x14ac:dyDescent="0.25">
      <c r="C369" s="245"/>
      <c r="D369" s="245"/>
      <c r="E369" s="245"/>
      <c r="F369" s="247"/>
    </row>
    <row r="370" spans="3:6" customFormat="1" ht="15" x14ac:dyDescent="0.25">
      <c r="C370" s="245"/>
      <c r="D370" s="245"/>
      <c r="E370" s="245"/>
      <c r="F370" s="247"/>
    </row>
    <row r="371" spans="3:6" customFormat="1" ht="15" x14ac:dyDescent="0.25">
      <c r="C371" s="245"/>
      <c r="D371" s="245"/>
      <c r="E371" s="245"/>
      <c r="F371" s="247"/>
    </row>
    <row r="372" spans="3:6" customFormat="1" ht="15" x14ac:dyDescent="0.25">
      <c r="C372" s="245"/>
      <c r="D372" s="245"/>
      <c r="E372" s="245"/>
      <c r="F372" s="247"/>
    </row>
    <row r="373" spans="3:6" customFormat="1" ht="15" x14ac:dyDescent="0.25">
      <c r="C373" s="245"/>
      <c r="D373" s="245"/>
      <c r="E373" s="245"/>
      <c r="F373" s="247"/>
    </row>
    <row r="374" spans="3:6" customFormat="1" ht="15" x14ac:dyDescent="0.25">
      <c r="C374" s="245"/>
      <c r="D374" s="245"/>
      <c r="E374" s="245"/>
      <c r="F374" s="247"/>
    </row>
    <row r="375" spans="3:6" customFormat="1" ht="15" x14ac:dyDescent="0.25">
      <c r="C375" s="245"/>
      <c r="D375" s="245"/>
      <c r="E375" s="245"/>
      <c r="F375" s="247"/>
    </row>
    <row r="376" spans="3:6" customFormat="1" ht="15" x14ac:dyDescent="0.25">
      <c r="C376" s="245"/>
      <c r="D376" s="245"/>
      <c r="E376" s="245"/>
      <c r="F376" s="247"/>
    </row>
    <row r="377" spans="3:6" customFormat="1" ht="15" x14ac:dyDescent="0.25">
      <c r="C377" s="245"/>
      <c r="D377" s="245"/>
      <c r="E377" s="245"/>
      <c r="F377" s="247"/>
    </row>
    <row r="378" spans="3:6" customFormat="1" ht="15" x14ac:dyDescent="0.25">
      <c r="C378" s="245"/>
      <c r="D378" s="245"/>
      <c r="E378" s="245"/>
      <c r="F378" s="247"/>
    </row>
    <row r="379" spans="3:6" customFormat="1" ht="15" x14ac:dyDescent="0.25">
      <c r="C379" s="245"/>
      <c r="D379" s="245"/>
      <c r="E379" s="245"/>
      <c r="F379" s="247"/>
    </row>
    <row r="380" spans="3:6" customFormat="1" ht="15" x14ac:dyDescent="0.25">
      <c r="C380" s="245"/>
      <c r="D380" s="245"/>
      <c r="E380" s="245"/>
      <c r="F380" s="247"/>
    </row>
    <row r="381" spans="3:6" customFormat="1" ht="15" x14ac:dyDescent="0.25">
      <c r="C381" s="245"/>
      <c r="D381" s="245"/>
      <c r="E381" s="245"/>
      <c r="F381" s="247"/>
    </row>
    <row r="382" spans="3:6" customFormat="1" ht="15" x14ac:dyDescent="0.25">
      <c r="C382" s="245"/>
      <c r="D382" s="245"/>
      <c r="E382" s="245"/>
      <c r="F382" s="247"/>
    </row>
    <row r="383" spans="3:6" customFormat="1" ht="15" x14ac:dyDescent="0.25">
      <c r="C383" s="245"/>
      <c r="D383" s="245"/>
      <c r="E383" s="245"/>
      <c r="F383" s="247"/>
    </row>
    <row r="384" spans="3:6" customFormat="1" ht="15" x14ac:dyDescent="0.25">
      <c r="C384" s="245"/>
      <c r="D384" s="245"/>
      <c r="E384" s="245"/>
      <c r="F384" s="247"/>
    </row>
    <row r="385" spans="3:6" customFormat="1" ht="15" x14ac:dyDescent="0.25">
      <c r="C385" s="245"/>
      <c r="D385" s="245"/>
      <c r="E385" s="245"/>
      <c r="F385" s="247"/>
    </row>
    <row r="386" spans="3:6" customFormat="1" ht="15" x14ac:dyDescent="0.25">
      <c r="C386" s="245"/>
      <c r="D386" s="245"/>
      <c r="E386" s="245"/>
      <c r="F386" s="247"/>
    </row>
    <row r="387" spans="3:6" customFormat="1" ht="15" x14ac:dyDescent="0.25">
      <c r="C387" s="245"/>
      <c r="D387" s="245"/>
      <c r="E387" s="245"/>
      <c r="F387" s="247"/>
    </row>
    <row r="388" spans="3:6" customFormat="1" ht="15" x14ac:dyDescent="0.25">
      <c r="C388" s="245"/>
      <c r="D388" s="245"/>
      <c r="E388" s="245"/>
      <c r="F388" s="247"/>
    </row>
    <row r="389" spans="3:6" customFormat="1" ht="15" x14ac:dyDescent="0.25">
      <c r="C389" s="245"/>
      <c r="D389" s="245"/>
      <c r="E389" s="245"/>
      <c r="F389" s="247"/>
    </row>
    <row r="390" spans="3:6" customFormat="1" ht="15" x14ac:dyDescent="0.25">
      <c r="C390" s="245"/>
      <c r="D390" s="245"/>
      <c r="E390" s="245"/>
      <c r="F390" s="247"/>
    </row>
    <row r="391" spans="3:6" customFormat="1" ht="15" x14ac:dyDescent="0.25">
      <c r="C391" s="245"/>
      <c r="D391" s="245"/>
      <c r="E391" s="245"/>
      <c r="F391" s="247"/>
    </row>
    <row r="392" spans="3:6" customFormat="1" ht="15" x14ac:dyDescent="0.25">
      <c r="C392" s="245"/>
      <c r="D392" s="245"/>
      <c r="E392" s="245"/>
      <c r="F392" s="247"/>
    </row>
    <row r="393" spans="3:6" customFormat="1" ht="15" x14ac:dyDescent="0.25">
      <c r="C393" s="245"/>
      <c r="D393" s="245"/>
      <c r="E393" s="245"/>
      <c r="F393" s="247"/>
    </row>
    <row r="394" spans="3:6" customFormat="1" ht="15" x14ac:dyDescent="0.25">
      <c r="C394" s="245"/>
      <c r="D394" s="245"/>
      <c r="E394" s="245"/>
      <c r="F394" s="247"/>
    </row>
    <row r="395" spans="3:6" customFormat="1" ht="15" x14ac:dyDescent="0.25">
      <c r="C395" s="245"/>
      <c r="D395" s="245"/>
      <c r="E395" s="245"/>
      <c r="F395" s="247"/>
    </row>
    <row r="396" spans="3:6" customFormat="1" ht="15" x14ac:dyDescent="0.25">
      <c r="C396" s="245"/>
      <c r="D396" s="245"/>
      <c r="E396" s="245"/>
      <c r="F396" s="247"/>
    </row>
    <row r="397" spans="3:6" customFormat="1" ht="15" x14ac:dyDescent="0.25">
      <c r="C397" s="245"/>
      <c r="D397" s="245"/>
      <c r="E397" s="245"/>
      <c r="F397" s="247"/>
    </row>
    <row r="398" spans="3:6" customFormat="1" ht="15" x14ac:dyDescent="0.25">
      <c r="C398" s="245"/>
      <c r="D398" s="245"/>
      <c r="E398" s="245"/>
      <c r="F398" s="247"/>
    </row>
    <row r="399" spans="3:6" customFormat="1" ht="15" x14ac:dyDescent="0.25">
      <c r="C399" s="245"/>
      <c r="D399" s="245"/>
      <c r="E399" s="245"/>
      <c r="F399" s="247"/>
    </row>
    <row r="400" spans="3:6" customFormat="1" ht="15" x14ac:dyDescent="0.25">
      <c r="C400" s="245"/>
      <c r="D400" s="245"/>
      <c r="E400" s="245"/>
      <c r="F400" s="247"/>
    </row>
    <row r="401" spans="3:6" customFormat="1" ht="15" x14ac:dyDescent="0.25">
      <c r="C401" s="245"/>
      <c r="D401" s="245"/>
      <c r="E401" s="245"/>
      <c r="F401" s="247"/>
    </row>
    <row r="402" spans="3:6" customFormat="1" ht="15" x14ac:dyDescent="0.25">
      <c r="C402" s="245"/>
      <c r="D402" s="245"/>
      <c r="E402" s="245"/>
      <c r="F402" s="247"/>
    </row>
    <row r="403" spans="3:6" customFormat="1" ht="15" x14ac:dyDescent="0.25">
      <c r="C403" s="245"/>
      <c r="D403" s="245"/>
      <c r="E403" s="245"/>
      <c r="F403" s="247"/>
    </row>
    <row r="404" spans="3:6" customFormat="1" ht="15" x14ac:dyDescent="0.25">
      <c r="C404" s="245"/>
      <c r="D404" s="245"/>
      <c r="E404" s="245"/>
      <c r="F404" s="247"/>
    </row>
    <row r="405" spans="3:6" customFormat="1" ht="15" x14ac:dyDescent="0.25">
      <c r="C405" s="245"/>
      <c r="D405" s="245"/>
      <c r="E405" s="245"/>
      <c r="F405" s="247"/>
    </row>
    <row r="406" spans="3:6" customFormat="1" ht="15" x14ac:dyDescent="0.25">
      <c r="C406" s="245"/>
      <c r="D406" s="245"/>
      <c r="E406" s="245"/>
      <c r="F406" s="247"/>
    </row>
    <row r="407" spans="3:6" customFormat="1" ht="15" x14ac:dyDescent="0.25">
      <c r="C407" s="245"/>
      <c r="D407" s="245"/>
      <c r="E407" s="245"/>
      <c r="F407" s="247"/>
    </row>
    <row r="408" spans="3:6" customFormat="1" ht="15" x14ac:dyDescent="0.25">
      <c r="C408" s="245"/>
      <c r="D408" s="245"/>
      <c r="E408" s="245"/>
      <c r="F408" s="247"/>
    </row>
    <row r="409" spans="3:6" customFormat="1" ht="15" x14ac:dyDescent="0.25">
      <c r="C409" s="245"/>
      <c r="D409" s="245"/>
      <c r="E409" s="245"/>
      <c r="F409" s="247"/>
    </row>
    <row r="410" spans="3:6" customFormat="1" ht="15" x14ac:dyDescent="0.25">
      <c r="C410" s="245"/>
      <c r="D410" s="245"/>
      <c r="E410" s="245"/>
      <c r="F410" s="247"/>
    </row>
    <row r="411" spans="3:6" customFormat="1" ht="15" x14ac:dyDescent="0.25">
      <c r="C411" s="245"/>
      <c r="D411" s="245"/>
      <c r="E411" s="245"/>
      <c r="F411" s="247"/>
    </row>
    <row r="412" spans="3:6" customFormat="1" ht="15" x14ac:dyDescent="0.25">
      <c r="C412" s="245"/>
      <c r="D412" s="245"/>
      <c r="E412" s="245"/>
      <c r="F412" s="247"/>
    </row>
    <row r="413" spans="3:6" customFormat="1" ht="15" x14ac:dyDescent="0.25">
      <c r="C413" s="245"/>
      <c r="D413" s="245"/>
      <c r="E413" s="245"/>
      <c r="F413" s="247"/>
    </row>
    <row r="414" spans="3:6" customFormat="1" ht="15" x14ac:dyDescent="0.25">
      <c r="C414" s="245"/>
      <c r="D414" s="245"/>
      <c r="E414" s="245"/>
      <c r="F414" s="247"/>
    </row>
    <row r="415" spans="3:6" customFormat="1" ht="15" x14ac:dyDescent="0.25">
      <c r="C415" s="245"/>
      <c r="D415" s="245"/>
      <c r="E415" s="245"/>
      <c r="F415" s="247"/>
    </row>
    <row r="416" spans="3:6" customFormat="1" ht="15" x14ac:dyDescent="0.25">
      <c r="C416" s="245"/>
      <c r="D416" s="245"/>
      <c r="E416" s="245"/>
      <c r="F416" s="247"/>
    </row>
    <row r="417" spans="3:6" customFormat="1" ht="15" x14ac:dyDescent="0.25">
      <c r="C417" s="245"/>
      <c r="D417" s="245"/>
      <c r="E417" s="245"/>
      <c r="F417" s="247"/>
    </row>
    <row r="418" spans="3:6" customFormat="1" ht="15" x14ac:dyDescent="0.25">
      <c r="C418" s="245"/>
      <c r="D418" s="245"/>
      <c r="E418" s="245"/>
      <c r="F418" s="247"/>
    </row>
    <row r="419" spans="3:6" customFormat="1" ht="15" x14ac:dyDescent="0.25">
      <c r="C419" s="245"/>
      <c r="D419" s="245"/>
      <c r="E419" s="245"/>
      <c r="F419" s="247"/>
    </row>
    <row r="420" spans="3:6" customFormat="1" ht="15" x14ac:dyDescent="0.25">
      <c r="C420" s="245"/>
      <c r="D420" s="245"/>
      <c r="E420" s="245"/>
      <c r="F420" s="247"/>
    </row>
    <row r="421" spans="3:6" customFormat="1" ht="15" x14ac:dyDescent="0.25">
      <c r="C421" s="245"/>
      <c r="D421" s="245"/>
      <c r="E421" s="245"/>
      <c r="F421" s="247"/>
    </row>
    <row r="422" spans="3:6" customFormat="1" ht="15" x14ac:dyDescent="0.25">
      <c r="C422" s="245"/>
      <c r="D422" s="245"/>
      <c r="E422" s="245"/>
      <c r="F422" s="247"/>
    </row>
    <row r="423" spans="3:6" customFormat="1" ht="15" x14ac:dyDescent="0.25">
      <c r="C423" s="245"/>
      <c r="D423" s="245"/>
      <c r="E423" s="245"/>
      <c r="F423" s="247"/>
    </row>
    <row r="424" spans="3:6" customFormat="1" ht="15" x14ac:dyDescent="0.25">
      <c r="C424" s="245"/>
      <c r="D424" s="245"/>
      <c r="E424" s="245"/>
      <c r="F424" s="247"/>
    </row>
    <row r="425" spans="3:6" customFormat="1" ht="15" x14ac:dyDescent="0.25">
      <c r="C425" s="245"/>
      <c r="D425" s="245"/>
      <c r="E425" s="245"/>
      <c r="F425" s="247"/>
    </row>
    <row r="426" spans="3:6" customFormat="1" ht="15" x14ac:dyDescent="0.25">
      <c r="C426" s="245"/>
      <c r="D426" s="245"/>
      <c r="E426" s="245"/>
      <c r="F426" s="247"/>
    </row>
    <row r="427" spans="3:6" customFormat="1" ht="15" x14ac:dyDescent="0.25">
      <c r="C427" s="245"/>
      <c r="D427" s="245"/>
      <c r="E427" s="245"/>
      <c r="F427" s="247"/>
    </row>
    <row r="428" spans="3:6" customFormat="1" ht="15" x14ac:dyDescent="0.25">
      <c r="C428" s="245"/>
      <c r="D428" s="245"/>
      <c r="E428" s="245"/>
      <c r="F428" s="247"/>
    </row>
    <row r="429" spans="3:6" customFormat="1" ht="15" x14ac:dyDescent="0.25">
      <c r="C429" s="245"/>
      <c r="D429" s="245"/>
      <c r="E429" s="245"/>
      <c r="F429" s="247"/>
    </row>
    <row r="430" spans="3:6" customFormat="1" ht="15" x14ac:dyDescent="0.25">
      <c r="C430" s="245"/>
      <c r="D430" s="245"/>
      <c r="E430" s="245"/>
      <c r="F430" s="247"/>
    </row>
    <row r="431" spans="3:6" customFormat="1" ht="15" x14ac:dyDescent="0.25">
      <c r="C431" s="245"/>
      <c r="D431" s="245"/>
      <c r="E431" s="245"/>
      <c r="F431" s="247"/>
    </row>
    <row r="432" spans="3:6" customFormat="1" ht="15" x14ac:dyDescent="0.25">
      <c r="C432" s="245"/>
      <c r="D432" s="245"/>
      <c r="E432" s="245"/>
      <c r="F432" s="247"/>
    </row>
    <row r="433" spans="3:6" customFormat="1" ht="15" x14ac:dyDescent="0.25">
      <c r="C433" s="245"/>
      <c r="D433" s="245"/>
      <c r="E433" s="245"/>
      <c r="F433" s="247"/>
    </row>
    <row r="434" spans="3:6" customFormat="1" ht="15" x14ac:dyDescent="0.25">
      <c r="C434" s="245"/>
      <c r="D434" s="245"/>
      <c r="E434" s="245"/>
      <c r="F434" s="247"/>
    </row>
    <row r="435" spans="3:6" customFormat="1" ht="15" x14ac:dyDescent="0.25">
      <c r="C435" s="245"/>
      <c r="D435" s="245"/>
      <c r="E435" s="245"/>
      <c r="F435" s="247"/>
    </row>
    <row r="436" spans="3:6" customFormat="1" ht="15" x14ac:dyDescent="0.25">
      <c r="C436" s="245"/>
      <c r="D436" s="245"/>
      <c r="E436" s="245"/>
      <c r="F436" s="247"/>
    </row>
    <row r="437" spans="3:6" customFormat="1" ht="15" x14ac:dyDescent="0.25">
      <c r="C437" s="245"/>
      <c r="D437" s="245"/>
      <c r="E437" s="245"/>
      <c r="F437" s="247"/>
    </row>
    <row r="438" spans="3:6" customFormat="1" ht="15" x14ac:dyDescent="0.25">
      <c r="C438" s="245"/>
      <c r="D438" s="245"/>
      <c r="E438" s="245"/>
      <c r="F438" s="247"/>
    </row>
    <row r="439" spans="3:6" customFormat="1" ht="15" x14ac:dyDescent="0.25">
      <c r="C439" s="245"/>
      <c r="D439" s="245"/>
      <c r="E439" s="245"/>
      <c r="F439" s="247"/>
    </row>
    <row r="440" spans="3:6" customFormat="1" ht="15" x14ac:dyDescent="0.25">
      <c r="C440" s="245"/>
      <c r="D440" s="245"/>
      <c r="E440" s="245"/>
      <c r="F440" s="247"/>
    </row>
    <row r="441" spans="3:6" customFormat="1" ht="15" x14ac:dyDescent="0.25">
      <c r="C441" s="245"/>
      <c r="D441" s="245"/>
      <c r="E441" s="245"/>
      <c r="F441" s="247"/>
    </row>
    <row r="442" spans="3:6" customFormat="1" ht="15" x14ac:dyDescent="0.25">
      <c r="C442" s="245"/>
      <c r="D442" s="245"/>
      <c r="E442" s="245"/>
      <c r="F442" s="247"/>
    </row>
    <row r="443" spans="3:6" customFormat="1" ht="15" x14ac:dyDescent="0.25">
      <c r="C443" s="245"/>
      <c r="D443" s="245"/>
      <c r="E443" s="245"/>
      <c r="F443" s="247"/>
    </row>
    <row r="444" spans="3:6" customFormat="1" ht="15" x14ac:dyDescent="0.25">
      <c r="C444" s="245"/>
      <c r="D444" s="245"/>
      <c r="E444" s="245"/>
      <c r="F444" s="247"/>
    </row>
    <row r="445" spans="3:6" customFormat="1" ht="15" x14ac:dyDescent="0.25">
      <c r="C445" s="245"/>
      <c r="D445" s="245"/>
      <c r="E445" s="245"/>
      <c r="F445" s="247"/>
    </row>
    <row r="446" spans="3:6" customFormat="1" ht="15" x14ac:dyDescent="0.25">
      <c r="C446" s="245"/>
      <c r="D446" s="245"/>
      <c r="E446" s="245"/>
      <c r="F446" s="247"/>
    </row>
    <row r="447" spans="3:6" customFormat="1" ht="15" x14ac:dyDescent="0.25">
      <c r="C447" s="245"/>
      <c r="D447" s="245"/>
      <c r="E447" s="245"/>
      <c r="F447" s="247"/>
    </row>
    <row r="448" spans="3:6" customFormat="1" ht="15" x14ac:dyDescent="0.25">
      <c r="C448" s="245"/>
      <c r="D448" s="245"/>
      <c r="E448" s="245"/>
      <c r="F448" s="247"/>
    </row>
    <row r="449" spans="3:6" customFormat="1" ht="15" x14ac:dyDescent="0.25">
      <c r="C449" s="245"/>
      <c r="D449" s="245"/>
      <c r="E449" s="245"/>
      <c r="F449" s="247"/>
    </row>
    <row r="450" spans="3:6" customFormat="1" ht="15" x14ac:dyDescent="0.25">
      <c r="C450" s="245"/>
      <c r="D450" s="245"/>
      <c r="E450" s="245"/>
      <c r="F450" s="247"/>
    </row>
    <row r="451" spans="3:6" customFormat="1" ht="15" x14ac:dyDescent="0.25">
      <c r="C451" s="245"/>
      <c r="D451" s="245"/>
      <c r="E451" s="245"/>
      <c r="F451" s="247"/>
    </row>
    <row r="452" spans="3:6" customFormat="1" ht="15" x14ac:dyDescent="0.25">
      <c r="C452" s="245"/>
      <c r="D452" s="245"/>
      <c r="E452" s="245"/>
      <c r="F452" s="247"/>
    </row>
    <row r="453" spans="3:6" customFormat="1" ht="15" x14ac:dyDescent="0.25">
      <c r="C453" s="245"/>
      <c r="D453" s="245"/>
      <c r="E453" s="245"/>
      <c r="F453" s="247"/>
    </row>
    <row r="454" spans="3:6" customFormat="1" ht="15" x14ac:dyDescent="0.25">
      <c r="C454" s="245"/>
      <c r="D454" s="245"/>
      <c r="E454" s="245"/>
      <c r="F454" s="247"/>
    </row>
    <row r="455" spans="3:6" customFormat="1" ht="15" x14ac:dyDescent="0.25">
      <c r="C455" s="245"/>
      <c r="D455" s="245"/>
      <c r="E455" s="245"/>
      <c r="F455" s="247"/>
    </row>
    <row r="456" spans="3:6" customFormat="1" ht="15" x14ac:dyDescent="0.25">
      <c r="C456" s="245"/>
      <c r="D456" s="245"/>
      <c r="E456" s="245"/>
      <c r="F456" s="247"/>
    </row>
    <row r="457" spans="3:6" customFormat="1" ht="15" x14ac:dyDescent="0.25">
      <c r="C457" s="245"/>
      <c r="D457" s="245"/>
      <c r="E457" s="245"/>
      <c r="F457" s="247"/>
    </row>
    <row r="458" spans="3:6" customFormat="1" ht="15" x14ac:dyDescent="0.25">
      <c r="C458" s="245"/>
      <c r="D458" s="245"/>
      <c r="E458" s="245"/>
      <c r="F458" s="247"/>
    </row>
    <row r="459" spans="3:6" customFormat="1" ht="15" x14ac:dyDescent="0.25">
      <c r="C459" s="245"/>
      <c r="D459" s="245"/>
      <c r="E459" s="245"/>
      <c r="F459" s="247"/>
    </row>
    <row r="460" spans="3:6" customFormat="1" ht="15" x14ac:dyDescent="0.25">
      <c r="C460" s="245"/>
      <c r="D460" s="245"/>
      <c r="E460" s="245"/>
      <c r="F460" s="247"/>
    </row>
    <row r="461" spans="3:6" customFormat="1" ht="15" x14ac:dyDescent="0.25">
      <c r="C461" s="245"/>
      <c r="D461" s="245"/>
      <c r="E461" s="245"/>
      <c r="F461" s="247"/>
    </row>
    <row r="462" spans="3:6" customFormat="1" ht="15" x14ac:dyDescent="0.25">
      <c r="C462" s="245"/>
      <c r="D462" s="245"/>
      <c r="E462" s="245"/>
      <c r="F462" s="247"/>
    </row>
    <row r="463" spans="3:6" customFormat="1" ht="15" x14ac:dyDescent="0.25">
      <c r="C463" s="245"/>
      <c r="D463" s="245"/>
      <c r="E463" s="245"/>
      <c r="F463" s="247"/>
    </row>
    <row r="464" spans="3:6" customFormat="1" ht="15" x14ac:dyDescent="0.25">
      <c r="C464" s="245"/>
      <c r="D464" s="245"/>
      <c r="E464" s="245"/>
      <c r="F464" s="247"/>
    </row>
    <row r="465" spans="3:6" customFormat="1" ht="15" x14ac:dyDescent="0.25">
      <c r="C465" s="245"/>
      <c r="D465" s="245"/>
      <c r="E465" s="245"/>
      <c r="F465" s="247"/>
    </row>
    <row r="466" spans="3:6" customFormat="1" ht="15" x14ac:dyDescent="0.25">
      <c r="C466" s="245"/>
      <c r="D466" s="245"/>
      <c r="E466" s="245"/>
      <c r="F466" s="247"/>
    </row>
    <row r="467" spans="3:6" customFormat="1" ht="15" x14ac:dyDescent="0.25">
      <c r="C467" s="245"/>
      <c r="D467" s="245"/>
      <c r="E467" s="245"/>
      <c r="F467" s="247"/>
    </row>
    <row r="468" spans="3:6" customFormat="1" ht="15" x14ac:dyDescent="0.25">
      <c r="C468" s="245"/>
      <c r="D468" s="245"/>
      <c r="E468" s="245"/>
      <c r="F468" s="247"/>
    </row>
    <row r="469" spans="3:6" customFormat="1" ht="15" x14ac:dyDescent="0.25">
      <c r="C469" s="245"/>
      <c r="D469" s="245"/>
      <c r="E469" s="245"/>
      <c r="F469" s="247"/>
    </row>
    <row r="470" spans="3:6" customFormat="1" ht="15" x14ac:dyDescent="0.25">
      <c r="C470" s="245"/>
      <c r="D470" s="245"/>
      <c r="E470" s="245"/>
      <c r="F470" s="247"/>
    </row>
    <row r="471" spans="3:6" customFormat="1" ht="15" x14ac:dyDescent="0.25">
      <c r="C471" s="245"/>
      <c r="D471" s="245"/>
      <c r="E471" s="245"/>
      <c r="F471" s="247"/>
    </row>
    <row r="472" spans="3:6" customFormat="1" ht="15" x14ac:dyDescent="0.25">
      <c r="C472" s="245"/>
      <c r="D472" s="245"/>
      <c r="E472" s="245"/>
      <c r="F472" s="247"/>
    </row>
    <row r="473" spans="3:6" customFormat="1" ht="15" x14ac:dyDescent="0.25">
      <c r="C473" s="245"/>
      <c r="D473" s="245"/>
      <c r="E473" s="245"/>
      <c r="F473" s="247"/>
    </row>
    <row r="474" spans="3:6" customFormat="1" ht="15" x14ac:dyDescent="0.25">
      <c r="C474" s="245"/>
      <c r="D474" s="245"/>
      <c r="E474" s="245"/>
      <c r="F474" s="247"/>
    </row>
    <row r="475" spans="3:6" customFormat="1" ht="15" x14ac:dyDescent="0.25">
      <c r="C475" s="245"/>
      <c r="D475" s="245"/>
      <c r="E475" s="245"/>
      <c r="F475" s="247"/>
    </row>
    <row r="476" spans="3:6" customFormat="1" ht="15" x14ac:dyDescent="0.25">
      <c r="C476" s="245"/>
      <c r="D476" s="245"/>
      <c r="E476" s="245"/>
      <c r="F476" s="247"/>
    </row>
    <row r="477" spans="3:6" customFormat="1" ht="15" x14ac:dyDescent="0.25">
      <c r="C477" s="245"/>
      <c r="D477" s="245"/>
      <c r="E477" s="245"/>
      <c r="F477" s="247"/>
    </row>
    <row r="478" spans="3:6" customFormat="1" ht="15" x14ac:dyDescent="0.25">
      <c r="C478" s="245"/>
      <c r="D478" s="245"/>
      <c r="E478" s="245"/>
      <c r="F478" s="247"/>
    </row>
    <row r="479" spans="3:6" customFormat="1" ht="15" x14ac:dyDescent="0.25">
      <c r="C479" s="245"/>
      <c r="D479" s="245"/>
      <c r="E479" s="245"/>
      <c r="F479" s="247"/>
    </row>
    <row r="480" spans="3:6" customFormat="1" ht="15" x14ac:dyDescent="0.25">
      <c r="C480" s="245"/>
      <c r="D480" s="245"/>
      <c r="E480" s="245"/>
      <c r="F480" s="247"/>
    </row>
    <row r="481" spans="3:6" customFormat="1" ht="15" x14ac:dyDescent="0.25">
      <c r="C481" s="245"/>
      <c r="D481" s="245"/>
      <c r="E481" s="245"/>
      <c r="F481" s="247"/>
    </row>
    <row r="482" spans="3:6" customFormat="1" ht="15" x14ac:dyDescent="0.25">
      <c r="C482" s="245"/>
      <c r="D482" s="245"/>
      <c r="E482" s="245"/>
      <c r="F482" s="247"/>
    </row>
    <row r="483" spans="3:6" customFormat="1" ht="15" x14ac:dyDescent="0.25">
      <c r="C483" s="245"/>
      <c r="D483" s="245"/>
      <c r="E483" s="245"/>
      <c r="F483" s="247"/>
    </row>
    <row r="484" spans="3:6" customFormat="1" ht="15" x14ac:dyDescent="0.25">
      <c r="C484" s="245"/>
      <c r="D484" s="245"/>
      <c r="E484" s="245"/>
      <c r="F484" s="247"/>
    </row>
    <row r="485" spans="3:6" customFormat="1" ht="15" x14ac:dyDescent="0.25">
      <c r="C485" s="245"/>
      <c r="D485" s="245"/>
      <c r="E485" s="245"/>
      <c r="F485" s="247"/>
    </row>
    <row r="486" spans="3:6" customFormat="1" ht="15" x14ac:dyDescent="0.25">
      <c r="C486" s="245"/>
      <c r="D486" s="245"/>
      <c r="E486" s="245"/>
      <c r="F486" s="247"/>
    </row>
    <row r="487" spans="3:6" customFormat="1" ht="15" x14ac:dyDescent="0.25">
      <c r="C487" s="245"/>
      <c r="D487" s="245"/>
      <c r="E487" s="245"/>
      <c r="F487" s="247"/>
    </row>
    <row r="488" spans="3:6" customFormat="1" ht="15" x14ac:dyDescent="0.25">
      <c r="C488" s="245"/>
      <c r="D488" s="245"/>
      <c r="E488" s="245"/>
      <c r="F488" s="247"/>
    </row>
    <row r="489" spans="3:6" customFormat="1" ht="15" x14ac:dyDescent="0.25">
      <c r="C489" s="245"/>
      <c r="D489" s="245"/>
      <c r="E489" s="245"/>
      <c r="F489" s="247"/>
    </row>
    <row r="490" spans="3:6" customFormat="1" ht="15" x14ac:dyDescent="0.25">
      <c r="C490" s="245"/>
      <c r="D490" s="245"/>
      <c r="E490" s="245"/>
      <c r="F490" s="247"/>
    </row>
    <row r="491" spans="3:6" customFormat="1" ht="15" x14ac:dyDescent="0.25">
      <c r="C491" s="245"/>
      <c r="D491" s="245"/>
      <c r="E491" s="245"/>
      <c r="F491" s="247"/>
    </row>
    <row r="492" spans="3:6" customFormat="1" ht="15" x14ac:dyDescent="0.25">
      <c r="C492" s="245"/>
      <c r="D492" s="245"/>
      <c r="E492" s="245"/>
      <c r="F492" s="247"/>
    </row>
    <row r="493" spans="3:6" customFormat="1" ht="15" x14ac:dyDescent="0.25">
      <c r="C493" s="245"/>
      <c r="D493" s="245"/>
      <c r="E493" s="245"/>
      <c r="F493" s="247"/>
    </row>
    <row r="494" spans="3:6" customFormat="1" ht="15" x14ac:dyDescent="0.25">
      <c r="C494" s="245"/>
      <c r="D494" s="245"/>
      <c r="E494" s="245"/>
      <c r="F494" s="247"/>
    </row>
    <row r="495" spans="3:6" customFormat="1" ht="15" x14ac:dyDescent="0.25">
      <c r="C495" s="245"/>
      <c r="D495" s="245"/>
      <c r="E495" s="245"/>
      <c r="F495" s="247"/>
    </row>
    <row r="496" spans="3:6" customFormat="1" ht="15" x14ac:dyDescent="0.25">
      <c r="C496" s="245"/>
      <c r="D496" s="245"/>
      <c r="E496" s="245"/>
      <c r="F496" s="247"/>
    </row>
    <row r="497" spans="3:6" customFormat="1" ht="15" x14ac:dyDescent="0.25">
      <c r="C497" s="245"/>
      <c r="D497" s="245"/>
      <c r="E497" s="245"/>
      <c r="F497" s="247"/>
    </row>
    <row r="498" spans="3:6" customFormat="1" ht="15" x14ac:dyDescent="0.25">
      <c r="C498" s="245"/>
      <c r="D498" s="245"/>
      <c r="E498" s="245"/>
      <c r="F498" s="247"/>
    </row>
    <row r="499" spans="3:6" customFormat="1" ht="15" x14ac:dyDescent="0.25">
      <c r="C499" s="245"/>
      <c r="D499" s="245"/>
      <c r="E499" s="245"/>
      <c r="F499" s="247"/>
    </row>
    <row r="500" spans="3:6" customFormat="1" ht="15" x14ac:dyDescent="0.25">
      <c r="C500" s="245"/>
      <c r="D500" s="245"/>
      <c r="E500" s="245"/>
      <c r="F500" s="247"/>
    </row>
    <row r="501" spans="3:6" customFormat="1" ht="15" x14ac:dyDescent="0.25">
      <c r="C501" s="245"/>
      <c r="D501" s="245"/>
      <c r="E501" s="245"/>
      <c r="F501" s="247"/>
    </row>
    <row r="502" spans="3:6" customFormat="1" ht="15" x14ac:dyDescent="0.25">
      <c r="C502" s="245"/>
      <c r="D502" s="245"/>
      <c r="E502" s="245"/>
      <c r="F502" s="247"/>
    </row>
    <row r="503" spans="3:6" customFormat="1" ht="15" x14ac:dyDescent="0.25">
      <c r="C503" s="245"/>
      <c r="D503" s="245"/>
      <c r="E503" s="245"/>
      <c r="F503" s="247"/>
    </row>
    <row r="504" spans="3:6" customFormat="1" ht="15" x14ac:dyDescent="0.25">
      <c r="C504" s="245"/>
      <c r="D504" s="245"/>
      <c r="E504" s="245"/>
      <c r="F504" s="247"/>
    </row>
    <row r="505" spans="3:6" customFormat="1" ht="15" x14ac:dyDescent="0.25">
      <c r="C505" s="245"/>
      <c r="D505" s="245"/>
      <c r="E505" s="245"/>
      <c r="F505" s="247"/>
    </row>
    <row r="506" spans="3:6" customFormat="1" ht="15" x14ac:dyDescent="0.25">
      <c r="C506" s="245"/>
      <c r="D506" s="245"/>
      <c r="E506" s="245"/>
      <c r="F506" s="247"/>
    </row>
    <row r="507" spans="3:6" customFormat="1" ht="15" x14ac:dyDescent="0.25">
      <c r="C507" s="245"/>
      <c r="D507" s="245"/>
      <c r="E507" s="245"/>
      <c r="F507" s="247"/>
    </row>
    <row r="508" spans="3:6" customFormat="1" ht="15" x14ac:dyDescent="0.25">
      <c r="C508" s="245"/>
      <c r="D508" s="245"/>
      <c r="E508" s="245"/>
      <c r="F508" s="247"/>
    </row>
    <row r="509" spans="3:6" customFormat="1" ht="15" x14ac:dyDescent="0.25">
      <c r="C509" s="245"/>
      <c r="D509" s="245"/>
      <c r="E509" s="245"/>
      <c r="F509" s="247"/>
    </row>
    <row r="510" spans="3:6" customFormat="1" ht="15" x14ac:dyDescent="0.25">
      <c r="C510" s="245"/>
      <c r="D510" s="245"/>
      <c r="E510" s="245"/>
      <c r="F510" s="247"/>
    </row>
    <row r="511" spans="3:6" customFormat="1" ht="15" x14ac:dyDescent="0.25">
      <c r="C511" s="245"/>
      <c r="D511" s="245"/>
      <c r="E511" s="245"/>
      <c r="F511" s="247"/>
    </row>
    <row r="512" spans="3:6" customFormat="1" ht="15" x14ac:dyDescent="0.25">
      <c r="C512" s="245"/>
      <c r="D512" s="245"/>
      <c r="E512" s="245"/>
      <c r="F512" s="247"/>
    </row>
    <row r="513" spans="3:6" customFormat="1" ht="15" x14ac:dyDescent="0.25">
      <c r="C513" s="245"/>
      <c r="D513" s="245"/>
      <c r="E513" s="245"/>
      <c r="F513" s="247"/>
    </row>
    <row r="514" spans="3:6" customFormat="1" ht="15" x14ac:dyDescent="0.25">
      <c r="C514" s="245"/>
      <c r="D514" s="245"/>
      <c r="E514" s="245"/>
      <c r="F514" s="247"/>
    </row>
    <row r="515" spans="3:6" customFormat="1" ht="15" x14ac:dyDescent="0.25">
      <c r="C515" s="245"/>
      <c r="D515" s="245"/>
      <c r="E515" s="245"/>
      <c r="F515" s="247"/>
    </row>
    <row r="516" spans="3:6" customFormat="1" ht="15" x14ac:dyDescent="0.25">
      <c r="C516" s="245"/>
      <c r="D516" s="245"/>
      <c r="E516" s="245"/>
      <c r="F516" s="247"/>
    </row>
    <row r="517" spans="3:6" customFormat="1" ht="15" x14ac:dyDescent="0.25">
      <c r="C517" s="245"/>
      <c r="D517" s="245"/>
      <c r="E517" s="245"/>
      <c r="F517" s="247"/>
    </row>
    <row r="518" spans="3:6" customFormat="1" ht="15" x14ac:dyDescent="0.25">
      <c r="C518" s="245"/>
      <c r="D518" s="245"/>
      <c r="E518" s="245"/>
      <c r="F518" s="247"/>
    </row>
    <row r="519" spans="3:6" customFormat="1" ht="15" x14ac:dyDescent="0.25">
      <c r="C519" s="245"/>
      <c r="D519" s="245"/>
      <c r="E519" s="245"/>
      <c r="F519" s="247"/>
    </row>
    <row r="520" spans="3:6" customFormat="1" ht="15" x14ac:dyDescent="0.25">
      <c r="C520" s="245"/>
      <c r="D520" s="245"/>
      <c r="E520" s="245"/>
      <c r="F520" s="247"/>
    </row>
    <row r="521" spans="3:6" customFormat="1" ht="15" x14ac:dyDescent="0.25">
      <c r="C521" s="245"/>
      <c r="D521" s="245"/>
      <c r="E521" s="245"/>
      <c r="F521" s="247"/>
    </row>
    <row r="522" spans="3:6" customFormat="1" ht="15" x14ac:dyDescent="0.25">
      <c r="C522" s="245"/>
      <c r="D522" s="245"/>
      <c r="E522" s="245"/>
      <c r="F522" s="247"/>
    </row>
    <row r="523" spans="3:6" customFormat="1" ht="15" x14ac:dyDescent="0.25">
      <c r="C523" s="245"/>
      <c r="D523" s="245"/>
      <c r="E523" s="245"/>
      <c r="F523" s="247"/>
    </row>
    <row r="524" spans="3:6" customFormat="1" ht="15" x14ac:dyDescent="0.25">
      <c r="C524" s="245"/>
      <c r="D524" s="245"/>
      <c r="E524" s="245"/>
      <c r="F524" s="247"/>
    </row>
    <row r="525" spans="3:6" customFormat="1" ht="15" x14ac:dyDescent="0.25">
      <c r="C525" s="245"/>
      <c r="D525" s="245"/>
      <c r="E525" s="245"/>
      <c r="F525" s="247"/>
    </row>
    <row r="526" spans="3:6" customFormat="1" ht="15" x14ac:dyDescent="0.25">
      <c r="C526" s="245"/>
      <c r="D526" s="245"/>
      <c r="E526" s="245"/>
      <c r="F526" s="247"/>
    </row>
    <row r="527" spans="3:6" customFormat="1" ht="15" x14ac:dyDescent="0.25">
      <c r="C527" s="245"/>
      <c r="D527" s="245"/>
      <c r="E527" s="245"/>
      <c r="F527" s="247"/>
    </row>
    <row r="528" spans="3:6" customFormat="1" ht="15" x14ac:dyDescent="0.25">
      <c r="C528" s="245"/>
      <c r="D528" s="245"/>
      <c r="E528" s="245"/>
      <c r="F528" s="247"/>
    </row>
    <row r="529" spans="3:6" customFormat="1" ht="15" x14ac:dyDescent="0.25">
      <c r="C529" s="245"/>
      <c r="D529" s="245"/>
      <c r="E529" s="245"/>
      <c r="F529" s="247"/>
    </row>
    <row r="530" spans="3:6" customFormat="1" ht="15" x14ac:dyDescent="0.25">
      <c r="C530" s="245"/>
      <c r="D530" s="245"/>
      <c r="E530" s="245"/>
      <c r="F530" s="247"/>
    </row>
    <row r="531" spans="3:6" customFormat="1" ht="15" x14ac:dyDescent="0.25">
      <c r="C531" s="245"/>
      <c r="D531" s="245"/>
      <c r="E531" s="245"/>
      <c r="F531" s="247"/>
    </row>
    <row r="532" spans="3:6" customFormat="1" ht="15" x14ac:dyDescent="0.25">
      <c r="C532" s="245"/>
      <c r="D532" s="245"/>
      <c r="E532" s="245"/>
      <c r="F532" s="247"/>
    </row>
    <row r="533" spans="3:6" customFormat="1" ht="15" x14ac:dyDescent="0.25">
      <c r="C533" s="245"/>
      <c r="D533" s="245"/>
      <c r="E533" s="245"/>
      <c r="F533" s="247"/>
    </row>
    <row r="534" spans="3:6" customFormat="1" ht="15" x14ac:dyDescent="0.25">
      <c r="C534" s="245"/>
      <c r="D534" s="245"/>
      <c r="E534" s="245"/>
      <c r="F534" s="247"/>
    </row>
    <row r="535" spans="3:6" customFormat="1" ht="15" x14ac:dyDescent="0.25">
      <c r="C535" s="245"/>
      <c r="D535" s="245"/>
      <c r="E535" s="245"/>
      <c r="F535" s="247"/>
    </row>
    <row r="536" spans="3:6" customFormat="1" ht="15" x14ac:dyDescent="0.25">
      <c r="C536" s="245"/>
      <c r="D536" s="245"/>
      <c r="E536" s="245"/>
      <c r="F536" s="247"/>
    </row>
    <row r="537" spans="3:6" customFormat="1" ht="15" x14ac:dyDescent="0.25">
      <c r="C537" s="245"/>
      <c r="D537" s="245"/>
      <c r="E537" s="245"/>
      <c r="F537" s="247"/>
    </row>
    <row r="538" spans="3:6" customFormat="1" ht="15" x14ac:dyDescent="0.25">
      <c r="C538" s="245"/>
      <c r="D538" s="245"/>
      <c r="E538" s="245"/>
      <c r="F538" s="247"/>
    </row>
    <row r="539" spans="3:6" customFormat="1" ht="15" x14ac:dyDescent="0.25">
      <c r="C539" s="245"/>
      <c r="D539" s="245"/>
      <c r="E539" s="245"/>
      <c r="F539" s="247"/>
    </row>
    <row r="540" spans="3:6" customFormat="1" ht="15" x14ac:dyDescent="0.25">
      <c r="C540" s="245"/>
      <c r="D540" s="245"/>
      <c r="E540" s="245"/>
      <c r="F540" s="247"/>
    </row>
    <row r="541" spans="3:6" customFormat="1" ht="15" x14ac:dyDescent="0.25">
      <c r="C541" s="245"/>
      <c r="D541" s="245"/>
      <c r="E541" s="245"/>
      <c r="F541" s="247"/>
    </row>
    <row r="542" spans="3:6" customFormat="1" ht="15" x14ac:dyDescent="0.25">
      <c r="C542" s="245"/>
      <c r="D542" s="245"/>
      <c r="E542" s="245"/>
      <c r="F542" s="247"/>
    </row>
    <row r="543" spans="3:6" customFormat="1" ht="15" x14ac:dyDescent="0.25">
      <c r="C543" s="245"/>
      <c r="D543" s="245"/>
      <c r="E543" s="245"/>
      <c r="F543" s="247"/>
    </row>
    <row r="544" spans="3:6" customFormat="1" ht="15" x14ac:dyDescent="0.25">
      <c r="C544" s="245"/>
      <c r="D544" s="245"/>
      <c r="E544" s="245"/>
      <c r="F544" s="247"/>
    </row>
    <row r="545" spans="3:6" customFormat="1" ht="15" x14ac:dyDescent="0.25">
      <c r="C545" s="245"/>
      <c r="D545" s="245"/>
      <c r="E545" s="245"/>
      <c r="F545" s="247"/>
    </row>
    <row r="546" spans="3:6" customFormat="1" ht="15" x14ac:dyDescent="0.25">
      <c r="C546" s="245"/>
      <c r="D546" s="245"/>
      <c r="E546" s="245"/>
      <c r="F546" s="247"/>
    </row>
    <row r="547" spans="3:6" customFormat="1" ht="15" x14ac:dyDescent="0.25">
      <c r="C547" s="245"/>
      <c r="D547" s="245"/>
      <c r="E547" s="245"/>
      <c r="F547" s="247"/>
    </row>
    <row r="548" spans="3:6" customFormat="1" ht="15" x14ac:dyDescent="0.25">
      <c r="C548" s="245"/>
      <c r="D548" s="245"/>
      <c r="E548" s="245"/>
      <c r="F548" s="247"/>
    </row>
    <row r="549" spans="3:6" customFormat="1" ht="15" x14ac:dyDescent="0.25">
      <c r="C549" s="245"/>
      <c r="D549" s="245"/>
      <c r="E549" s="245"/>
      <c r="F549" s="247"/>
    </row>
    <row r="550" spans="3:6" customFormat="1" ht="15" x14ac:dyDescent="0.25">
      <c r="C550" s="245"/>
      <c r="D550" s="245"/>
      <c r="E550" s="245"/>
      <c r="F550" s="247"/>
    </row>
    <row r="551" spans="3:6" customFormat="1" ht="15" x14ac:dyDescent="0.25">
      <c r="C551" s="245"/>
      <c r="D551" s="245"/>
      <c r="E551" s="245"/>
      <c r="F551" s="247"/>
    </row>
    <row r="552" spans="3:6" customFormat="1" ht="15" x14ac:dyDescent="0.25">
      <c r="C552" s="245"/>
      <c r="D552" s="245"/>
      <c r="E552" s="245"/>
      <c r="F552" s="247"/>
    </row>
    <row r="553" spans="3:6" customFormat="1" ht="15" x14ac:dyDescent="0.25">
      <c r="C553" s="245"/>
      <c r="D553" s="245"/>
      <c r="E553" s="245"/>
      <c r="F553" s="247"/>
    </row>
    <row r="554" spans="3:6" customFormat="1" ht="15" x14ac:dyDescent="0.25">
      <c r="C554" s="245"/>
      <c r="D554" s="245"/>
      <c r="E554" s="245"/>
      <c r="F554" s="247"/>
    </row>
    <row r="555" spans="3:6" customFormat="1" ht="15" x14ac:dyDescent="0.25">
      <c r="C555" s="245"/>
      <c r="D555" s="245"/>
      <c r="E555" s="245"/>
      <c r="F555" s="247"/>
    </row>
    <row r="556" spans="3:6" customFormat="1" ht="15" x14ac:dyDescent="0.25">
      <c r="C556" s="245"/>
      <c r="D556" s="245"/>
      <c r="E556" s="245"/>
      <c r="F556" s="247"/>
    </row>
    <row r="557" spans="3:6" customFormat="1" ht="15" x14ac:dyDescent="0.25">
      <c r="C557" s="245"/>
      <c r="D557" s="245"/>
      <c r="E557" s="245"/>
      <c r="F557" s="247"/>
    </row>
    <row r="558" spans="3:6" customFormat="1" ht="15" x14ac:dyDescent="0.25">
      <c r="C558" s="245"/>
      <c r="D558" s="245"/>
      <c r="E558" s="245"/>
      <c r="F558" s="247"/>
    </row>
    <row r="559" spans="3:6" customFormat="1" ht="15" x14ac:dyDescent="0.25">
      <c r="C559" s="245"/>
      <c r="D559" s="245"/>
      <c r="E559" s="245"/>
      <c r="F559" s="247"/>
    </row>
    <row r="560" spans="3:6" customFormat="1" ht="15" x14ac:dyDescent="0.25">
      <c r="C560" s="245"/>
      <c r="D560" s="245"/>
      <c r="E560" s="245"/>
      <c r="F560" s="247"/>
    </row>
    <row r="561" spans="3:6" customFormat="1" ht="15" x14ac:dyDescent="0.25">
      <c r="C561" s="245"/>
      <c r="D561" s="245"/>
      <c r="E561" s="245"/>
      <c r="F561" s="247"/>
    </row>
    <row r="562" spans="3:6" customFormat="1" ht="15" x14ac:dyDescent="0.25">
      <c r="C562" s="245"/>
      <c r="D562" s="245"/>
      <c r="E562" s="245"/>
      <c r="F562" s="247"/>
    </row>
    <row r="563" spans="3:6" customFormat="1" ht="15" x14ac:dyDescent="0.25">
      <c r="C563" s="245"/>
      <c r="D563" s="245"/>
      <c r="E563" s="245"/>
      <c r="F563" s="247"/>
    </row>
    <row r="564" spans="3:6" customFormat="1" ht="15" x14ac:dyDescent="0.25">
      <c r="C564" s="245"/>
      <c r="D564" s="245"/>
      <c r="E564" s="245"/>
      <c r="F564" s="247"/>
    </row>
    <row r="565" spans="3:6" customFormat="1" ht="15" x14ac:dyDescent="0.25">
      <c r="C565" s="245"/>
      <c r="D565" s="245"/>
      <c r="E565" s="245"/>
      <c r="F565" s="247"/>
    </row>
    <row r="566" spans="3:6" customFormat="1" ht="15" x14ac:dyDescent="0.25">
      <c r="C566" s="245"/>
      <c r="D566" s="245"/>
      <c r="E566" s="245"/>
      <c r="F566" s="247"/>
    </row>
    <row r="567" spans="3:6" customFormat="1" ht="15" x14ac:dyDescent="0.25">
      <c r="C567" s="245"/>
      <c r="D567" s="245"/>
      <c r="E567" s="245"/>
      <c r="F567" s="247"/>
    </row>
    <row r="568" spans="3:6" customFormat="1" ht="15" x14ac:dyDescent="0.25">
      <c r="C568" s="245"/>
      <c r="D568" s="245"/>
      <c r="E568" s="245"/>
      <c r="F568" s="247"/>
    </row>
    <row r="569" spans="3:6" customFormat="1" ht="15" x14ac:dyDescent="0.25">
      <c r="C569" s="245"/>
      <c r="D569" s="245"/>
      <c r="E569" s="245"/>
      <c r="F569" s="247"/>
    </row>
    <row r="570" spans="3:6" customFormat="1" ht="15" x14ac:dyDescent="0.25">
      <c r="C570" s="245"/>
      <c r="D570" s="245"/>
      <c r="E570" s="245"/>
      <c r="F570" s="247"/>
    </row>
    <row r="571" spans="3:6" customFormat="1" ht="15" x14ac:dyDescent="0.25">
      <c r="C571" s="245"/>
      <c r="D571" s="245"/>
      <c r="E571" s="245"/>
      <c r="F571" s="247"/>
    </row>
    <row r="572" spans="3:6" customFormat="1" ht="15" x14ac:dyDescent="0.25">
      <c r="C572" s="245"/>
      <c r="D572" s="245"/>
      <c r="E572" s="245"/>
      <c r="F572" s="247"/>
    </row>
    <row r="573" spans="3:6" customFormat="1" ht="15" x14ac:dyDescent="0.25">
      <c r="C573" s="245"/>
      <c r="D573" s="245"/>
      <c r="E573" s="245"/>
      <c r="F573" s="247"/>
    </row>
    <row r="574" spans="3:6" customFormat="1" ht="15" x14ac:dyDescent="0.25">
      <c r="C574" s="245"/>
      <c r="D574" s="245"/>
      <c r="E574" s="245"/>
      <c r="F574" s="247"/>
    </row>
    <row r="575" spans="3:6" customFormat="1" ht="15" x14ac:dyDescent="0.25">
      <c r="C575" s="245"/>
      <c r="D575" s="245"/>
      <c r="E575" s="245"/>
      <c r="F575" s="247"/>
    </row>
    <row r="576" spans="3:6" customFormat="1" ht="15" x14ac:dyDescent="0.25">
      <c r="C576" s="245"/>
      <c r="D576" s="245"/>
      <c r="E576" s="245"/>
      <c r="F576" s="247"/>
    </row>
    <row r="577" spans="3:6" customFormat="1" ht="15" x14ac:dyDescent="0.25">
      <c r="C577" s="245"/>
      <c r="D577" s="245"/>
      <c r="E577" s="245"/>
      <c r="F577" s="247"/>
    </row>
    <row r="578" spans="3:6" customFormat="1" ht="15" x14ac:dyDescent="0.25">
      <c r="C578" s="245"/>
      <c r="D578" s="245"/>
      <c r="E578" s="245"/>
      <c r="F578" s="247"/>
    </row>
    <row r="579" spans="3:6" customFormat="1" ht="15" x14ac:dyDescent="0.25">
      <c r="C579" s="245"/>
      <c r="D579" s="245"/>
      <c r="E579" s="245"/>
      <c r="F579" s="247"/>
    </row>
    <row r="580" spans="3:6" customFormat="1" ht="15" x14ac:dyDescent="0.25">
      <c r="C580" s="245"/>
      <c r="D580" s="245"/>
      <c r="E580" s="245"/>
      <c r="F580" s="247"/>
    </row>
    <row r="581" spans="3:6" customFormat="1" ht="15" x14ac:dyDescent="0.25">
      <c r="C581" s="245"/>
      <c r="D581" s="245"/>
      <c r="E581" s="245"/>
      <c r="F581" s="247"/>
    </row>
    <row r="582" spans="3:6" customFormat="1" ht="15" x14ac:dyDescent="0.25">
      <c r="C582" s="245"/>
      <c r="D582" s="245"/>
      <c r="E582" s="245"/>
      <c r="F582" s="247"/>
    </row>
    <row r="583" spans="3:6" customFormat="1" ht="15" x14ac:dyDescent="0.25">
      <c r="C583" s="245"/>
      <c r="D583" s="245"/>
      <c r="E583" s="245"/>
      <c r="F583" s="247"/>
    </row>
    <row r="584" spans="3:6" customFormat="1" ht="15" x14ac:dyDescent="0.25">
      <c r="C584" s="245"/>
      <c r="D584" s="245"/>
      <c r="E584" s="245"/>
      <c r="F584" s="247"/>
    </row>
    <row r="585" spans="3:6" customFormat="1" ht="15" x14ac:dyDescent="0.25">
      <c r="C585" s="245"/>
      <c r="D585" s="245"/>
      <c r="E585" s="245"/>
      <c r="F585" s="247"/>
    </row>
    <row r="586" spans="3:6" customFormat="1" ht="15" x14ac:dyDescent="0.25">
      <c r="C586" s="245"/>
      <c r="D586" s="245"/>
      <c r="E586" s="245"/>
      <c r="F586" s="247"/>
    </row>
    <row r="587" spans="3:6" customFormat="1" ht="15" x14ac:dyDescent="0.25">
      <c r="C587" s="245"/>
      <c r="D587" s="245"/>
      <c r="E587" s="245"/>
      <c r="F587" s="247"/>
    </row>
    <row r="588" spans="3:6" customFormat="1" ht="15" x14ac:dyDescent="0.25">
      <c r="C588" s="245"/>
      <c r="D588" s="245"/>
      <c r="E588" s="245"/>
      <c r="F588" s="247"/>
    </row>
    <row r="589" spans="3:6" customFormat="1" ht="15" x14ac:dyDescent="0.25">
      <c r="C589" s="245"/>
      <c r="D589" s="245"/>
      <c r="E589" s="245"/>
      <c r="F589" s="247"/>
    </row>
    <row r="590" spans="3:6" customFormat="1" ht="15" x14ac:dyDescent="0.25">
      <c r="C590" s="245"/>
      <c r="D590" s="245"/>
      <c r="E590" s="245"/>
      <c r="F590" s="247"/>
    </row>
    <row r="591" spans="3:6" customFormat="1" ht="15" x14ac:dyDescent="0.25">
      <c r="C591" s="245"/>
      <c r="D591" s="245"/>
      <c r="E591" s="245"/>
      <c r="F591" s="247"/>
    </row>
    <row r="592" spans="3:6" customFormat="1" ht="15" x14ac:dyDescent="0.25">
      <c r="C592" s="245"/>
      <c r="D592" s="245"/>
      <c r="E592" s="245"/>
      <c r="F592" s="247"/>
    </row>
    <row r="593" spans="3:6" customFormat="1" ht="15" x14ac:dyDescent="0.25">
      <c r="C593" s="245"/>
      <c r="D593" s="245"/>
      <c r="E593" s="245"/>
      <c r="F593" s="247"/>
    </row>
    <row r="594" spans="3:6" customFormat="1" ht="15" x14ac:dyDescent="0.25">
      <c r="C594" s="245"/>
      <c r="D594" s="245"/>
      <c r="E594" s="245"/>
      <c r="F594" s="247"/>
    </row>
    <row r="595" spans="3:6" customFormat="1" ht="15" x14ac:dyDescent="0.25">
      <c r="C595" s="245"/>
      <c r="D595" s="245"/>
      <c r="E595" s="245"/>
      <c r="F595" s="247"/>
    </row>
    <row r="596" spans="3:6" customFormat="1" ht="15" x14ac:dyDescent="0.25">
      <c r="C596" s="245"/>
      <c r="D596" s="245"/>
      <c r="E596" s="245"/>
      <c r="F596" s="247"/>
    </row>
    <row r="597" spans="3:6" customFormat="1" ht="15" x14ac:dyDescent="0.25">
      <c r="C597" s="245"/>
      <c r="D597" s="245"/>
      <c r="E597" s="245"/>
      <c r="F597" s="247"/>
    </row>
    <row r="598" spans="3:6" customFormat="1" ht="15" x14ac:dyDescent="0.25">
      <c r="C598" s="245"/>
      <c r="D598" s="245"/>
      <c r="E598" s="245"/>
      <c r="F598" s="247"/>
    </row>
    <row r="599" spans="3:6" customFormat="1" ht="15" x14ac:dyDescent="0.25">
      <c r="C599" s="245"/>
      <c r="D599" s="245"/>
      <c r="E599" s="245"/>
      <c r="F599" s="247"/>
    </row>
    <row r="600" spans="3:6" customFormat="1" ht="15" x14ac:dyDescent="0.25">
      <c r="C600" s="245"/>
      <c r="D600" s="245"/>
      <c r="E600" s="245"/>
      <c r="F600" s="247"/>
    </row>
    <row r="601" spans="3:6" customFormat="1" ht="15" x14ac:dyDescent="0.25">
      <c r="C601" s="245"/>
      <c r="D601" s="245"/>
      <c r="E601" s="245"/>
      <c r="F601" s="247"/>
    </row>
    <row r="602" spans="3:6" customFormat="1" ht="15" x14ac:dyDescent="0.25">
      <c r="C602" s="245"/>
      <c r="D602" s="245"/>
      <c r="E602" s="245"/>
      <c r="F602" s="247"/>
    </row>
    <row r="603" spans="3:6" customFormat="1" ht="15" x14ac:dyDescent="0.25">
      <c r="C603" s="245"/>
      <c r="D603" s="245"/>
      <c r="E603" s="245"/>
      <c r="F603" s="247"/>
    </row>
    <row r="604" spans="3:6" customFormat="1" ht="15" x14ac:dyDescent="0.25">
      <c r="C604" s="245"/>
      <c r="D604" s="245"/>
      <c r="E604" s="245"/>
      <c r="F604" s="247"/>
    </row>
    <row r="605" spans="3:6" customFormat="1" ht="15" x14ac:dyDescent="0.25">
      <c r="C605" s="245"/>
      <c r="D605" s="245"/>
      <c r="E605" s="245"/>
      <c r="F605" s="247"/>
    </row>
    <row r="606" spans="3:6" customFormat="1" ht="15" x14ac:dyDescent="0.25">
      <c r="C606" s="245"/>
      <c r="D606" s="245"/>
      <c r="E606" s="245"/>
      <c r="F606" s="247"/>
    </row>
    <row r="607" spans="3:6" customFormat="1" ht="15" x14ac:dyDescent="0.25">
      <c r="C607" s="245"/>
      <c r="D607" s="245"/>
      <c r="E607" s="245"/>
      <c r="F607" s="247"/>
    </row>
    <row r="608" spans="3:6" customFormat="1" ht="15" x14ac:dyDescent="0.25">
      <c r="C608" s="245"/>
      <c r="D608" s="245"/>
      <c r="E608" s="245"/>
      <c r="F608" s="247"/>
    </row>
    <row r="609" spans="3:6" customFormat="1" ht="15" x14ac:dyDescent="0.25">
      <c r="C609" s="245"/>
      <c r="D609" s="245"/>
      <c r="E609" s="245"/>
      <c r="F609" s="247"/>
    </row>
    <row r="610" spans="3:6" customFormat="1" ht="15" x14ac:dyDescent="0.25">
      <c r="C610" s="245"/>
      <c r="D610" s="245"/>
      <c r="E610" s="245"/>
      <c r="F610" s="247"/>
    </row>
    <row r="611" spans="3:6" customFormat="1" ht="15" x14ac:dyDescent="0.25">
      <c r="C611" s="245"/>
      <c r="D611" s="245"/>
      <c r="E611" s="245"/>
      <c r="F611" s="247"/>
    </row>
    <row r="612" spans="3:6" customFormat="1" ht="15" x14ac:dyDescent="0.25">
      <c r="C612" s="245"/>
      <c r="D612" s="245"/>
      <c r="E612" s="245"/>
      <c r="F612" s="247"/>
    </row>
    <row r="613" spans="3:6" customFormat="1" ht="15" x14ac:dyDescent="0.25">
      <c r="C613" s="245"/>
      <c r="D613" s="245"/>
      <c r="E613" s="245"/>
      <c r="F613" s="247"/>
    </row>
    <row r="614" spans="3:6" customFormat="1" ht="15" x14ac:dyDescent="0.25">
      <c r="C614" s="245"/>
      <c r="D614" s="245"/>
      <c r="E614" s="245"/>
      <c r="F614" s="247"/>
    </row>
    <row r="615" spans="3:6" customFormat="1" ht="15" x14ac:dyDescent="0.25">
      <c r="C615" s="245"/>
      <c r="D615" s="245"/>
      <c r="E615" s="245"/>
      <c r="F615" s="247"/>
    </row>
    <row r="616" spans="3:6" customFormat="1" ht="15" x14ac:dyDescent="0.25">
      <c r="C616" s="245"/>
      <c r="D616" s="245"/>
      <c r="E616" s="245"/>
      <c r="F616" s="247"/>
    </row>
    <row r="617" spans="3:6" customFormat="1" ht="15" x14ac:dyDescent="0.25">
      <c r="C617" s="245"/>
      <c r="D617" s="245"/>
      <c r="E617" s="245"/>
      <c r="F617" s="247"/>
    </row>
    <row r="618" spans="3:6" customFormat="1" ht="15" x14ac:dyDescent="0.25">
      <c r="C618" s="245"/>
      <c r="D618" s="245"/>
      <c r="E618" s="245"/>
      <c r="F618" s="247"/>
    </row>
    <row r="619" spans="3:6" customFormat="1" ht="15" x14ac:dyDescent="0.25">
      <c r="C619" s="245"/>
      <c r="D619" s="245"/>
      <c r="E619" s="245"/>
      <c r="F619" s="247"/>
    </row>
    <row r="620" spans="3:6" customFormat="1" ht="15" x14ac:dyDescent="0.25">
      <c r="C620" s="245"/>
      <c r="D620" s="245"/>
      <c r="E620" s="245"/>
      <c r="F620" s="247"/>
    </row>
    <row r="621" spans="3:6" customFormat="1" ht="15" x14ac:dyDescent="0.25">
      <c r="C621" s="245"/>
      <c r="D621" s="245"/>
      <c r="E621" s="245"/>
      <c r="F621" s="247"/>
    </row>
    <row r="622" spans="3:6" customFormat="1" ht="15" x14ac:dyDescent="0.25">
      <c r="C622" s="245"/>
      <c r="D622" s="245"/>
      <c r="E622" s="245"/>
      <c r="F622" s="247"/>
    </row>
    <row r="623" spans="3:6" customFormat="1" ht="15" x14ac:dyDescent="0.25">
      <c r="C623" s="245"/>
      <c r="D623" s="245"/>
      <c r="E623" s="245"/>
      <c r="F623" s="247"/>
    </row>
    <row r="624" spans="3:6" customFormat="1" ht="15" x14ac:dyDescent="0.25">
      <c r="C624" s="245"/>
      <c r="D624" s="245"/>
      <c r="E624" s="245"/>
      <c r="F624" s="247"/>
    </row>
    <row r="625" spans="3:6" customFormat="1" ht="15" x14ac:dyDescent="0.25">
      <c r="C625" s="245"/>
      <c r="D625" s="245"/>
      <c r="E625" s="245"/>
      <c r="F625" s="247"/>
    </row>
    <row r="626" spans="3:6" customFormat="1" ht="15" x14ac:dyDescent="0.25">
      <c r="C626" s="245"/>
      <c r="D626" s="245"/>
      <c r="E626" s="245"/>
      <c r="F626" s="247"/>
    </row>
    <row r="627" spans="3:6" customFormat="1" ht="15" x14ac:dyDescent="0.25">
      <c r="C627" s="245"/>
      <c r="D627" s="245"/>
      <c r="E627" s="245"/>
      <c r="F627" s="247"/>
    </row>
    <row r="628" spans="3:6" customFormat="1" ht="15" x14ac:dyDescent="0.25">
      <c r="C628" s="245"/>
      <c r="D628" s="245"/>
      <c r="E628" s="245"/>
      <c r="F628" s="247"/>
    </row>
    <row r="629" spans="3:6" customFormat="1" ht="15" x14ac:dyDescent="0.25">
      <c r="C629" s="245"/>
      <c r="D629" s="245"/>
      <c r="E629" s="245"/>
      <c r="F629" s="247"/>
    </row>
    <row r="630" spans="3:6" customFormat="1" ht="15" x14ac:dyDescent="0.25">
      <c r="C630" s="245"/>
      <c r="D630" s="245"/>
      <c r="E630" s="245"/>
      <c r="F630" s="247"/>
    </row>
    <row r="631" spans="3:6" customFormat="1" ht="15" x14ac:dyDescent="0.25">
      <c r="C631" s="245"/>
      <c r="D631" s="245"/>
      <c r="E631" s="245"/>
      <c r="F631" s="247"/>
    </row>
    <row r="632" spans="3:6" customFormat="1" ht="15" x14ac:dyDescent="0.25">
      <c r="C632" s="245"/>
      <c r="D632" s="245"/>
      <c r="E632" s="245"/>
      <c r="F632" s="247"/>
    </row>
    <row r="633" spans="3:6" customFormat="1" ht="15" x14ac:dyDescent="0.25">
      <c r="C633" s="245"/>
      <c r="D633" s="245"/>
      <c r="E633" s="245"/>
      <c r="F633" s="247"/>
    </row>
    <row r="634" spans="3:6" customFormat="1" ht="15" x14ac:dyDescent="0.25">
      <c r="C634" s="245"/>
      <c r="D634" s="245"/>
      <c r="E634" s="245"/>
      <c r="F634" s="247"/>
    </row>
    <row r="635" spans="3:6" customFormat="1" ht="15" x14ac:dyDescent="0.25">
      <c r="C635" s="245"/>
      <c r="D635" s="245"/>
      <c r="E635" s="245"/>
      <c r="F635" s="247"/>
    </row>
    <row r="636" spans="3:6" customFormat="1" ht="15" x14ac:dyDescent="0.25">
      <c r="C636" s="245"/>
      <c r="D636" s="245"/>
      <c r="E636" s="245"/>
      <c r="F636" s="247"/>
    </row>
    <row r="637" spans="3:6" customFormat="1" ht="15" x14ac:dyDescent="0.25">
      <c r="C637" s="245"/>
      <c r="D637" s="245"/>
      <c r="E637" s="245"/>
      <c r="F637" s="247"/>
    </row>
    <row r="638" spans="3:6" customFormat="1" ht="15" x14ac:dyDescent="0.25">
      <c r="C638" s="245"/>
      <c r="D638" s="245"/>
      <c r="E638" s="245"/>
      <c r="F638" s="247"/>
    </row>
    <row r="639" spans="3:6" customFormat="1" ht="15" x14ac:dyDescent="0.25">
      <c r="C639" s="245"/>
      <c r="D639" s="245"/>
      <c r="E639" s="245"/>
      <c r="F639" s="247"/>
    </row>
    <row r="640" spans="3:6" customFormat="1" ht="15" x14ac:dyDescent="0.25">
      <c r="C640" s="245"/>
      <c r="D640" s="245"/>
      <c r="E640" s="245"/>
      <c r="F640" s="247"/>
    </row>
    <row r="641" spans="3:6" customFormat="1" ht="15" x14ac:dyDescent="0.25">
      <c r="C641" s="245"/>
      <c r="D641" s="245"/>
      <c r="E641" s="245"/>
      <c r="F641" s="247"/>
    </row>
    <row r="642" spans="3:6" customFormat="1" ht="15" x14ac:dyDescent="0.25">
      <c r="C642" s="245"/>
      <c r="D642" s="245"/>
      <c r="E642" s="245"/>
      <c r="F642" s="247"/>
    </row>
    <row r="643" spans="3:6" customFormat="1" ht="15" x14ac:dyDescent="0.25">
      <c r="C643" s="245"/>
      <c r="D643" s="245"/>
      <c r="E643" s="245"/>
      <c r="F643" s="247"/>
    </row>
    <row r="644" spans="3:6" customFormat="1" ht="15" x14ac:dyDescent="0.25">
      <c r="C644" s="245"/>
      <c r="D644" s="245"/>
      <c r="E644" s="245"/>
      <c r="F644" s="247"/>
    </row>
    <row r="645" spans="3:6" customFormat="1" ht="15" x14ac:dyDescent="0.25">
      <c r="C645" s="245"/>
      <c r="D645" s="245"/>
      <c r="E645" s="245"/>
      <c r="F645" s="247"/>
    </row>
    <row r="646" spans="3:6" customFormat="1" ht="15" x14ac:dyDescent="0.25">
      <c r="C646" s="245"/>
      <c r="D646" s="245"/>
      <c r="E646" s="245"/>
      <c r="F646" s="247"/>
    </row>
    <row r="647" spans="3:6" customFormat="1" ht="15" x14ac:dyDescent="0.25">
      <c r="C647" s="245"/>
      <c r="D647" s="245"/>
      <c r="E647" s="245"/>
      <c r="F647" s="247"/>
    </row>
    <row r="648" spans="3:6" customFormat="1" ht="15" x14ac:dyDescent="0.25">
      <c r="C648" s="245"/>
      <c r="D648" s="245"/>
      <c r="E648" s="245"/>
      <c r="F648" s="247"/>
    </row>
    <row r="649" spans="3:6" customFormat="1" ht="15" x14ac:dyDescent="0.25">
      <c r="C649" s="245"/>
      <c r="D649" s="245"/>
      <c r="E649" s="245"/>
      <c r="F649" s="247"/>
    </row>
    <row r="650" spans="3:6" customFormat="1" ht="15" x14ac:dyDescent="0.25">
      <c r="C650" s="245"/>
      <c r="D650" s="245"/>
      <c r="E650" s="245"/>
      <c r="F650" s="247"/>
    </row>
    <row r="651" spans="3:6" customFormat="1" ht="15" x14ac:dyDescent="0.25">
      <c r="C651" s="245"/>
      <c r="D651" s="245"/>
      <c r="E651" s="245"/>
      <c r="F651" s="247"/>
    </row>
    <row r="652" spans="3:6" customFormat="1" ht="15" x14ac:dyDescent="0.25">
      <c r="C652" s="245"/>
      <c r="D652" s="245"/>
      <c r="E652" s="245"/>
      <c r="F652" s="247"/>
    </row>
    <row r="653" spans="3:6" customFormat="1" ht="15" x14ac:dyDescent="0.25">
      <c r="C653" s="245"/>
      <c r="D653" s="245"/>
      <c r="E653" s="245"/>
      <c r="F653" s="247"/>
    </row>
    <row r="654" spans="3:6" customFormat="1" ht="15" x14ac:dyDescent="0.25">
      <c r="C654" s="245"/>
      <c r="D654" s="245"/>
      <c r="E654" s="245"/>
      <c r="F654" s="247"/>
    </row>
    <row r="655" spans="3:6" customFormat="1" ht="15" x14ac:dyDescent="0.25">
      <c r="C655" s="245"/>
      <c r="D655" s="245"/>
      <c r="E655" s="245"/>
      <c r="F655" s="247"/>
    </row>
    <row r="656" spans="3:6" customFormat="1" ht="15" x14ac:dyDescent="0.25">
      <c r="C656" s="245"/>
      <c r="D656" s="245"/>
      <c r="E656" s="245"/>
      <c r="F656" s="247"/>
    </row>
    <row r="657" spans="3:6" customFormat="1" ht="15" x14ac:dyDescent="0.25">
      <c r="C657" s="245"/>
      <c r="D657" s="245"/>
      <c r="E657" s="245"/>
      <c r="F657" s="247"/>
    </row>
    <row r="658" spans="3:6" customFormat="1" ht="15" x14ac:dyDescent="0.25">
      <c r="C658" s="245"/>
      <c r="D658" s="245"/>
      <c r="E658" s="245"/>
      <c r="F658" s="247"/>
    </row>
    <row r="659" spans="3:6" customFormat="1" ht="15" x14ac:dyDescent="0.25">
      <c r="C659" s="245"/>
      <c r="D659" s="245"/>
      <c r="E659" s="245"/>
      <c r="F659" s="247"/>
    </row>
    <row r="660" spans="3:6" customFormat="1" ht="15" x14ac:dyDescent="0.25">
      <c r="C660" s="245"/>
      <c r="D660" s="245"/>
      <c r="E660" s="245"/>
      <c r="F660" s="247"/>
    </row>
    <row r="661" spans="3:6" customFormat="1" ht="15" x14ac:dyDescent="0.25">
      <c r="C661" s="245"/>
      <c r="D661" s="245"/>
      <c r="E661" s="245"/>
      <c r="F661" s="247"/>
    </row>
    <row r="662" spans="3:6" customFormat="1" ht="15" x14ac:dyDescent="0.25">
      <c r="C662" s="245"/>
      <c r="D662" s="245"/>
      <c r="E662" s="245"/>
      <c r="F662" s="247"/>
    </row>
    <row r="663" spans="3:6" customFormat="1" ht="15" x14ac:dyDescent="0.25">
      <c r="C663" s="245"/>
      <c r="D663" s="245"/>
      <c r="E663" s="245"/>
      <c r="F663" s="247"/>
    </row>
    <row r="664" spans="3:6" customFormat="1" ht="15" x14ac:dyDescent="0.25">
      <c r="C664" s="245"/>
      <c r="D664" s="245"/>
      <c r="E664" s="245"/>
      <c r="F664" s="247"/>
    </row>
    <row r="665" spans="3:6" customFormat="1" ht="15" x14ac:dyDescent="0.25">
      <c r="C665" s="245"/>
      <c r="D665" s="245"/>
      <c r="E665" s="245"/>
      <c r="F665" s="247"/>
    </row>
    <row r="666" spans="3:6" customFormat="1" ht="15" x14ac:dyDescent="0.25">
      <c r="C666" s="245"/>
      <c r="D666" s="245"/>
      <c r="E666" s="245"/>
      <c r="F666" s="247"/>
    </row>
    <row r="667" spans="3:6" customFormat="1" ht="15" x14ac:dyDescent="0.25">
      <c r="C667" s="245"/>
      <c r="D667" s="245"/>
      <c r="E667" s="245"/>
      <c r="F667" s="247"/>
    </row>
    <row r="668" spans="3:6" customFormat="1" ht="15" x14ac:dyDescent="0.25">
      <c r="C668" s="245"/>
      <c r="D668" s="245"/>
      <c r="E668" s="245"/>
      <c r="F668" s="247"/>
    </row>
    <row r="669" spans="3:6" customFormat="1" ht="15" x14ac:dyDescent="0.25">
      <c r="C669" s="245"/>
      <c r="D669" s="245"/>
      <c r="E669" s="245"/>
      <c r="F669" s="247"/>
    </row>
    <row r="670" spans="3:6" customFormat="1" ht="15" x14ac:dyDescent="0.25">
      <c r="C670" s="245"/>
      <c r="D670" s="245"/>
      <c r="E670" s="245"/>
      <c r="F670" s="247"/>
    </row>
    <row r="671" spans="3:6" customFormat="1" ht="15" x14ac:dyDescent="0.25">
      <c r="C671" s="245"/>
      <c r="D671" s="245"/>
      <c r="E671" s="245"/>
      <c r="F671" s="247"/>
    </row>
    <row r="672" spans="3:6" customFormat="1" ht="15" x14ac:dyDescent="0.25">
      <c r="C672" s="245"/>
      <c r="D672" s="245"/>
      <c r="E672" s="245"/>
      <c r="F672" s="247"/>
    </row>
    <row r="673" spans="3:6" customFormat="1" ht="15" x14ac:dyDescent="0.25">
      <c r="C673" s="245"/>
      <c r="D673" s="245"/>
      <c r="E673" s="245"/>
      <c r="F673" s="247"/>
    </row>
    <row r="674" spans="3:6" customFormat="1" ht="15" x14ac:dyDescent="0.25">
      <c r="C674" s="245"/>
      <c r="D674" s="245"/>
      <c r="E674" s="245"/>
      <c r="F674" s="247"/>
    </row>
    <row r="675" spans="3:6" customFormat="1" ht="15" x14ac:dyDescent="0.25">
      <c r="C675" s="245"/>
      <c r="D675" s="245"/>
      <c r="E675" s="245"/>
      <c r="F675" s="247"/>
    </row>
    <row r="676" spans="3:6" customFormat="1" ht="15" x14ac:dyDescent="0.25">
      <c r="C676" s="245"/>
      <c r="D676" s="245"/>
      <c r="E676" s="245"/>
      <c r="F676" s="247"/>
    </row>
    <row r="677" spans="3:6" customFormat="1" ht="15" x14ac:dyDescent="0.25">
      <c r="C677" s="245"/>
      <c r="D677" s="245"/>
      <c r="E677" s="245"/>
      <c r="F677" s="247"/>
    </row>
    <row r="678" spans="3:6" customFormat="1" ht="15" x14ac:dyDescent="0.25">
      <c r="C678" s="245"/>
      <c r="D678" s="245"/>
      <c r="E678" s="245"/>
      <c r="F678" s="247"/>
    </row>
    <row r="679" spans="3:6" customFormat="1" ht="15" x14ac:dyDescent="0.25">
      <c r="C679" s="245"/>
      <c r="D679" s="245"/>
      <c r="E679" s="245"/>
      <c r="F679" s="247"/>
    </row>
    <row r="680" spans="3:6" customFormat="1" ht="15" x14ac:dyDescent="0.25">
      <c r="C680" s="245"/>
      <c r="D680" s="245"/>
      <c r="E680" s="245"/>
      <c r="F680" s="247"/>
    </row>
    <row r="681" spans="3:6" customFormat="1" ht="15" x14ac:dyDescent="0.25">
      <c r="C681" s="245"/>
      <c r="D681" s="245"/>
      <c r="E681" s="245"/>
      <c r="F681" s="247"/>
    </row>
    <row r="682" spans="3:6" customFormat="1" ht="15" x14ac:dyDescent="0.25">
      <c r="C682" s="245"/>
      <c r="D682" s="245"/>
      <c r="E682" s="245"/>
      <c r="F682" s="247"/>
    </row>
    <row r="683" spans="3:6" customFormat="1" ht="15" x14ac:dyDescent="0.25">
      <c r="C683" s="245"/>
      <c r="D683" s="245"/>
      <c r="E683" s="245"/>
      <c r="F683" s="247"/>
    </row>
    <row r="684" spans="3:6" customFormat="1" ht="15" x14ac:dyDescent="0.25">
      <c r="C684" s="245"/>
      <c r="D684" s="245"/>
      <c r="E684" s="245"/>
      <c r="F684" s="247"/>
    </row>
    <row r="685" spans="3:6" customFormat="1" ht="15" x14ac:dyDescent="0.25">
      <c r="C685" s="245"/>
      <c r="D685" s="245"/>
      <c r="E685" s="245"/>
      <c r="F685" s="247"/>
    </row>
    <row r="686" spans="3:6" customFormat="1" ht="15" x14ac:dyDescent="0.25">
      <c r="C686" s="245"/>
      <c r="D686" s="245"/>
      <c r="E686" s="245"/>
      <c r="F686" s="247"/>
    </row>
    <row r="687" spans="3:6" customFormat="1" ht="15" x14ac:dyDescent="0.25">
      <c r="C687" s="245"/>
      <c r="D687" s="245"/>
      <c r="E687" s="245"/>
      <c r="F687" s="247"/>
    </row>
    <row r="688" spans="3:6" customFormat="1" ht="15" x14ac:dyDescent="0.25">
      <c r="C688" s="245"/>
      <c r="D688" s="245"/>
      <c r="E688" s="245"/>
      <c r="F688" s="247"/>
    </row>
    <row r="689" spans="3:6" customFormat="1" ht="15" x14ac:dyDescent="0.25">
      <c r="C689" s="245"/>
      <c r="D689" s="245"/>
      <c r="E689" s="245"/>
      <c r="F689" s="247"/>
    </row>
    <row r="690" spans="3:6" customFormat="1" ht="15" x14ac:dyDescent="0.25">
      <c r="C690" s="245"/>
      <c r="D690" s="245"/>
      <c r="E690" s="245"/>
      <c r="F690" s="247"/>
    </row>
    <row r="691" spans="3:6" customFormat="1" ht="15" x14ac:dyDescent="0.25">
      <c r="C691" s="245"/>
      <c r="D691" s="245"/>
      <c r="E691" s="245"/>
      <c r="F691" s="247"/>
    </row>
    <row r="692" spans="3:6" customFormat="1" ht="15" x14ac:dyDescent="0.25">
      <c r="C692" s="245"/>
      <c r="D692" s="245"/>
      <c r="E692" s="245"/>
      <c r="F692" s="247"/>
    </row>
    <row r="693" spans="3:6" customFormat="1" ht="15" x14ac:dyDescent="0.25">
      <c r="C693" s="245"/>
      <c r="D693" s="245"/>
      <c r="E693" s="245"/>
      <c r="F693" s="247"/>
    </row>
    <row r="694" spans="3:6" customFormat="1" ht="15" x14ac:dyDescent="0.25">
      <c r="C694" s="245"/>
      <c r="D694" s="245"/>
      <c r="E694" s="245"/>
      <c r="F694" s="247"/>
    </row>
    <row r="695" spans="3:6" customFormat="1" ht="15" x14ac:dyDescent="0.25">
      <c r="C695" s="245"/>
      <c r="D695" s="245"/>
      <c r="E695" s="245"/>
      <c r="F695" s="247"/>
    </row>
    <row r="696" spans="3:6" customFormat="1" ht="15" x14ac:dyDescent="0.25">
      <c r="C696" s="245"/>
      <c r="D696" s="245"/>
      <c r="E696" s="245"/>
      <c r="F696" s="247"/>
    </row>
    <row r="697" spans="3:6" customFormat="1" ht="15" x14ac:dyDescent="0.25">
      <c r="C697" s="245"/>
      <c r="D697" s="245"/>
      <c r="E697" s="245"/>
      <c r="F697" s="247"/>
    </row>
    <row r="698" spans="3:6" customFormat="1" ht="15" x14ac:dyDescent="0.25">
      <c r="C698" s="245"/>
      <c r="D698" s="245"/>
      <c r="E698" s="245"/>
      <c r="F698" s="247"/>
    </row>
    <row r="699" spans="3:6" customFormat="1" ht="15" x14ac:dyDescent="0.25">
      <c r="C699" s="245"/>
      <c r="D699" s="245"/>
      <c r="E699" s="245"/>
      <c r="F699" s="247"/>
    </row>
    <row r="700" spans="3:6" customFormat="1" ht="15" x14ac:dyDescent="0.25">
      <c r="C700" s="245"/>
      <c r="D700" s="245"/>
      <c r="E700" s="245"/>
      <c r="F700" s="247"/>
    </row>
    <row r="701" spans="3:6" customFormat="1" ht="15" x14ac:dyDescent="0.25">
      <c r="C701" s="245"/>
      <c r="D701" s="245"/>
      <c r="E701" s="245"/>
      <c r="F701" s="247"/>
    </row>
    <row r="702" spans="3:6" customFormat="1" ht="15" x14ac:dyDescent="0.25">
      <c r="C702" s="245"/>
      <c r="D702" s="245"/>
      <c r="E702" s="245"/>
      <c r="F702" s="247"/>
    </row>
    <row r="703" spans="3:6" customFormat="1" ht="15" x14ac:dyDescent="0.25">
      <c r="C703" s="245"/>
      <c r="D703" s="245"/>
      <c r="E703" s="245"/>
      <c r="F703" s="247"/>
    </row>
    <row r="704" spans="3:6" customFormat="1" ht="15" x14ac:dyDescent="0.25">
      <c r="C704" s="245"/>
      <c r="D704" s="245"/>
      <c r="E704" s="245"/>
      <c r="F704" s="247"/>
    </row>
    <row r="705" spans="3:6" customFormat="1" ht="15" x14ac:dyDescent="0.25">
      <c r="C705" s="245"/>
      <c r="D705" s="245"/>
      <c r="E705" s="245"/>
      <c r="F705" s="247"/>
    </row>
    <row r="706" spans="3:6" customFormat="1" ht="15" x14ac:dyDescent="0.25">
      <c r="C706" s="245"/>
      <c r="D706" s="245"/>
      <c r="E706" s="245"/>
      <c r="F706" s="247"/>
    </row>
    <row r="707" spans="3:6" customFormat="1" ht="15" x14ac:dyDescent="0.25">
      <c r="C707" s="245"/>
      <c r="D707" s="245"/>
      <c r="E707" s="245"/>
      <c r="F707" s="247"/>
    </row>
    <row r="708" spans="3:6" customFormat="1" ht="15" x14ac:dyDescent="0.25">
      <c r="C708" s="245"/>
      <c r="D708" s="245"/>
      <c r="E708" s="245"/>
      <c r="F708" s="247"/>
    </row>
    <row r="709" spans="3:6" customFormat="1" ht="15" x14ac:dyDescent="0.25">
      <c r="C709" s="245"/>
      <c r="D709" s="245"/>
      <c r="E709" s="245"/>
      <c r="F709" s="247"/>
    </row>
    <row r="710" spans="3:6" customFormat="1" ht="15" x14ac:dyDescent="0.25">
      <c r="C710" s="245"/>
      <c r="D710" s="245"/>
      <c r="E710" s="245"/>
      <c r="F710" s="247"/>
    </row>
    <row r="711" spans="3:6" customFormat="1" ht="15" x14ac:dyDescent="0.25">
      <c r="C711" s="245"/>
      <c r="D711" s="245"/>
      <c r="E711" s="245"/>
      <c r="F711" s="247"/>
    </row>
    <row r="712" spans="3:6" customFormat="1" ht="15" x14ac:dyDescent="0.25">
      <c r="C712" s="245"/>
      <c r="D712" s="245"/>
      <c r="E712" s="245"/>
      <c r="F712" s="247"/>
    </row>
    <row r="713" spans="3:6" customFormat="1" ht="15" x14ac:dyDescent="0.25">
      <c r="C713" s="245"/>
      <c r="D713" s="245"/>
      <c r="E713" s="245"/>
      <c r="F713" s="247"/>
    </row>
    <row r="714" spans="3:6" customFormat="1" ht="15" x14ac:dyDescent="0.25">
      <c r="C714" s="245"/>
      <c r="D714" s="245"/>
      <c r="E714" s="245"/>
      <c r="F714" s="247"/>
    </row>
    <row r="715" spans="3:6" customFormat="1" ht="15" x14ac:dyDescent="0.25">
      <c r="C715" s="245"/>
      <c r="D715" s="245"/>
      <c r="E715" s="245"/>
      <c r="F715" s="247"/>
    </row>
    <row r="716" spans="3:6" customFormat="1" ht="15" x14ac:dyDescent="0.25">
      <c r="C716" s="245"/>
      <c r="D716" s="245"/>
      <c r="E716" s="245"/>
      <c r="F716" s="247"/>
    </row>
    <row r="717" spans="3:6" customFormat="1" ht="15" x14ac:dyDescent="0.25">
      <c r="C717" s="245"/>
      <c r="D717" s="245"/>
      <c r="E717" s="245"/>
      <c r="F717" s="247"/>
    </row>
    <row r="718" spans="3:6" customFormat="1" ht="15" x14ac:dyDescent="0.25">
      <c r="C718" s="245"/>
      <c r="D718" s="245"/>
      <c r="E718" s="245"/>
      <c r="F718" s="247"/>
    </row>
    <row r="719" spans="3:6" customFormat="1" ht="15" x14ac:dyDescent="0.25">
      <c r="C719" s="245"/>
      <c r="D719" s="245"/>
      <c r="E719" s="245"/>
      <c r="F719" s="247"/>
    </row>
    <row r="720" spans="3:6" customFormat="1" ht="15" x14ac:dyDescent="0.25">
      <c r="C720" s="245"/>
      <c r="D720" s="245"/>
      <c r="E720" s="245"/>
      <c r="F720" s="247"/>
    </row>
    <row r="721" spans="3:6" customFormat="1" ht="15" x14ac:dyDescent="0.25">
      <c r="C721" s="245"/>
      <c r="D721" s="245"/>
      <c r="E721" s="245"/>
      <c r="F721" s="247"/>
    </row>
    <row r="722" spans="3:6" customFormat="1" ht="15" x14ac:dyDescent="0.25">
      <c r="C722" s="245"/>
      <c r="D722" s="245"/>
      <c r="E722" s="245"/>
      <c r="F722" s="247"/>
    </row>
    <row r="723" spans="3:6" customFormat="1" ht="15" x14ac:dyDescent="0.25">
      <c r="C723" s="245"/>
      <c r="D723" s="245"/>
      <c r="E723" s="245"/>
      <c r="F723" s="247"/>
    </row>
    <row r="724" spans="3:6" customFormat="1" ht="15" x14ac:dyDescent="0.25">
      <c r="C724" s="245"/>
      <c r="D724" s="245"/>
      <c r="E724" s="245"/>
      <c r="F724" s="247"/>
    </row>
    <row r="725" spans="3:6" customFormat="1" ht="15" x14ac:dyDescent="0.25">
      <c r="C725" s="245"/>
      <c r="D725" s="245"/>
      <c r="E725" s="245"/>
      <c r="F725" s="247"/>
    </row>
    <row r="726" spans="3:6" customFormat="1" ht="15" x14ac:dyDescent="0.25">
      <c r="C726" s="245"/>
      <c r="D726" s="245"/>
      <c r="E726" s="245"/>
      <c r="F726" s="247"/>
    </row>
    <row r="727" spans="3:6" customFormat="1" ht="15" x14ac:dyDescent="0.25">
      <c r="C727" s="245"/>
      <c r="D727" s="245"/>
      <c r="E727" s="245"/>
      <c r="F727" s="247"/>
    </row>
    <row r="728" spans="3:6" customFormat="1" ht="15" x14ac:dyDescent="0.25">
      <c r="C728" s="245"/>
      <c r="D728" s="245"/>
      <c r="E728" s="245"/>
      <c r="F728" s="247"/>
    </row>
    <row r="729" spans="3:6" customFormat="1" ht="15" x14ac:dyDescent="0.25">
      <c r="C729" s="245"/>
      <c r="D729" s="245"/>
      <c r="E729" s="245"/>
      <c r="F729" s="247"/>
    </row>
    <row r="730" spans="3:6" customFormat="1" ht="15" x14ac:dyDescent="0.25">
      <c r="C730" s="245"/>
      <c r="D730" s="245"/>
      <c r="E730" s="245"/>
      <c r="F730" s="247"/>
    </row>
    <row r="731" spans="3:6" customFormat="1" ht="15" x14ac:dyDescent="0.25">
      <c r="C731" s="245"/>
      <c r="D731" s="245"/>
      <c r="E731" s="245"/>
      <c r="F731" s="247"/>
    </row>
    <row r="732" spans="3:6" customFormat="1" ht="15" x14ac:dyDescent="0.25">
      <c r="C732" s="245"/>
      <c r="D732" s="245"/>
      <c r="E732" s="245"/>
      <c r="F732" s="247"/>
    </row>
    <row r="733" spans="3:6" customFormat="1" ht="15" x14ac:dyDescent="0.25">
      <c r="C733" s="245"/>
      <c r="D733" s="245"/>
      <c r="E733" s="245"/>
      <c r="F733" s="247"/>
    </row>
    <row r="734" spans="3:6" customFormat="1" ht="15" x14ac:dyDescent="0.25">
      <c r="C734" s="245"/>
      <c r="D734" s="245"/>
      <c r="E734" s="245"/>
      <c r="F734" s="247"/>
    </row>
    <row r="735" spans="3:6" customFormat="1" ht="15" x14ac:dyDescent="0.25">
      <c r="C735" s="245"/>
      <c r="D735" s="245"/>
      <c r="E735" s="245"/>
      <c r="F735" s="247"/>
    </row>
    <row r="736" spans="3:6" customFormat="1" ht="15" x14ac:dyDescent="0.25">
      <c r="C736" s="245"/>
      <c r="D736" s="245"/>
      <c r="E736" s="245"/>
      <c r="F736" s="247"/>
    </row>
    <row r="737" spans="3:6" customFormat="1" ht="15" x14ac:dyDescent="0.25">
      <c r="C737" s="245"/>
      <c r="D737" s="245"/>
      <c r="E737" s="245"/>
      <c r="F737" s="247"/>
    </row>
    <row r="738" spans="3:6" customFormat="1" ht="15" x14ac:dyDescent="0.25">
      <c r="C738" s="245"/>
      <c r="D738" s="245"/>
      <c r="E738" s="245"/>
      <c r="F738" s="247"/>
    </row>
    <row r="739" spans="3:6" customFormat="1" ht="15" x14ac:dyDescent="0.25">
      <c r="C739" s="245"/>
      <c r="D739" s="245"/>
      <c r="E739" s="245"/>
      <c r="F739" s="247"/>
    </row>
    <row r="740" spans="3:6" customFormat="1" ht="15" x14ac:dyDescent="0.25">
      <c r="C740" s="245"/>
      <c r="D740" s="245"/>
      <c r="E740" s="245"/>
      <c r="F740" s="247"/>
    </row>
    <row r="741" spans="3:6" customFormat="1" ht="15" x14ac:dyDescent="0.25">
      <c r="C741" s="245"/>
      <c r="D741" s="245"/>
      <c r="E741" s="245"/>
      <c r="F741" s="247"/>
    </row>
    <row r="742" spans="3:6" customFormat="1" ht="15" x14ac:dyDescent="0.25">
      <c r="C742" s="245"/>
      <c r="D742" s="245"/>
      <c r="E742" s="245"/>
      <c r="F742" s="247"/>
    </row>
    <row r="743" spans="3:6" customFormat="1" ht="15" x14ac:dyDescent="0.25">
      <c r="C743" s="245"/>
      <c r="D743" s="245"/>
      <c r="E743" s="245"/>
      <c r="F743" s="247"/>
    </row>
    <row r="744" spans="3:6" customFormat="1" ht="15" x14ac:dyDescent="0.25">
      <c r="C744" s="245"/>
      <c r="D744" s="245"/>
      <c r="E744" s="245"/>
      <c r="F744" s="247"/>
    </row>
    <row r="745" spans="3:6" customFormat="1" ht="15" x14ac:dyDescent="0.25">
      <c r="C745" s="245"/>
      <c r="D745" s="245"/>
      <c r="E745" s="245"/>
      <c r="F745" s="247"/>
    </row>
    <row r="746" spans="3:6" customFormat="1" ht="15" x14ac:dyDescent="0.25">
      <c r="C746" s="245"/>
      <c r="D746" s="245"/>
      <c r="E746" s="245"/>
      <c r="F746" s="247"/>
    </row>
    <row r="747" spans="3:6" customFormat="1" ht="15" x14ac:dyDescent="0.25">
      <c r="C747" s="245"/>
      <c r="D747" s="245"/>
      <c r="E747" s="245"/>
      <c r="F747" s="247"/>
    </row>
    <row r="748" spans="3:6" customFormat="1" ht="15" x14ac:dyDescent="0.25">
      <c r="C748" s="245"/>
      <c r="D748" s="245"/>
      <c r="E748" s="245"/>
      <c r="F748" s="247"/>
    </row>
    <row r="749" spans="3:6" customFormat="1" ht="15" x14ac:dyDescent="0.25">
      <c r="C749" s="245"/>
      <c r="D749" s="245"/>
      <c r="E749" s="245"/>
      <c r="F749" s="247"/>
    </row>
    <row r="750" spans="3:6" customFormat="1" ht="15" x14ac:dyDescent="0.25">
      <c r="C750" s="245"/>
      <c r="D750" s="245"/>
      <c r="E750" s="245"/>
      <c r="F750" s="247"/>
    </row>
    <row r="751" spans="3:6" customFormat="1" ht="15" x14ac:dyDescent="0.25">
      <c r="C751" s="245"/>
      <c r="D751" s="245"/>
      <c r="E751" s="245"/>
      <c r="F751" s="247"/>
    </row>
    <row r="752" spans="3:6" customFormat="1" ht="15" x14ac:dyDescent="0.25">
      <c r="C752" s="245"/>
      <c r="D752" s="245"/>
      <c r="E752" s="245"/>
      <c r="F752" s="247"/>
    </row>
    <row r="753" spans="3:6" customFormat="1" ht="15" x14ac:dyDescent="0.25">
      <c r="C753" s="245"/>
      <c r="D753" s="245"/>
      <c r="E753" s="245"/>
      <c r="F753" s="247"/>
    </row>
    <row r="754" spans="3:6" customFormat="1" ht="15" x14ac:dyDescent="0.25">
      <c r="C754" s="245"/>
      <c r="D754" s="245"/>
      <c r="E754" s="245"/>
      <c r="F754" s="247"/>
    </row>
    <row r="755" spans="3:6" customFormat="1" ht="15" x14ac:dyDescent="0.25">
      <c r="C755" s="245"/>
      <c r="D755" s="245"/>
      <c r="E755" s="245"/>
      <c r="F755" s="247"/>
    </row>
    <row r="756" spans="3:6" customFormat="1" ht="15" x14ac:dyDescent="0.25">
      <c r="C756" s="245"/>
      <c r="D756" s="245"/>
      <c r="E756" s="245"/>
      <c r="F756" s="247"/>
    </row>
    <row r="757" spans="3:6" customFormat="1" ht="15" x14ac:dyDescent="0.25">
      <c r="C757" s="245"/>
      <c r="D757" s="245"/>
      <c r="E757" s="245"/>
      <c r="F757" s="247"/>
    </row>
    <row r="758" spans="3:6" customFormat="1" ht="15" x14ac:dyDescent="0.25">
      <c r="C758" s="245"/>
      <c r="D758" s="245"/>
      <c r="E758" s="245"/>
      <c r="F758" s="247"/>
    </row>
    <row r="759" spans="3:6" customFormat="1" ht="15" x14ac:dyDescent="0.25">
      <c r="C759" s="245"/>
      <c r="D759" s="245"/>
      <c r="E759" s="245"/>
      <c r="F759" s="247"/>
    </row>
    <row r="760" spans="3:6" customFormat="1" ht="15" x14ac:dyDescent="0.25">
      <c r="C760" s="245"/>
      <c r="D760" s="245"/>
      <c r="E760" s="245"/>
      <c r="F760" s="247"/>
    </row>
    <row r="761" spans="3:6" customFormat="1" ht="15" x14ac:dyDescent="0.25">
      <c r="C761" s="245"/>
      <c r="D761" s="245"/>
      <c r="E761" s="245"/>
      <c r="F761" s="247"/>
    </row>
    <row r="762" spans="3:6" customFormat="1" ht="15" x14ac:dyDescent="0.25">
      <c r="C762" s="245"/>
      <c r="D762" s="245"/>
      <c r="E762" s="245"/>
      <c r="F762" s="247"/>
    </row>
    <row r="763" spans="3:6" customFormat="1" ht="15" x14ac:dyDescent="0.25">
      <c r="C763" s="245"/>
      <c r="D763" s="245"/>
      <c r="E763" s="245"/>
      <c r="F763" s="247"/>
    </row>
    <row r="764" spans="3:6" customFormat="1" ht="15" x14ac:dyDescent="0.25">
      <c r="C764" s="245"/>
      <c r="D764" s="245"/>
      <c r="E764" s="245"/>
      <c r="F764" s="247"/>
    </row>
    <row r="765" spans="3:6" customFormat="1" ht="15" x14ac:dyDescent="0.25">
      <c r="C765" s="245"/>
      <c r="D765" s="245"/>
      <c r="E765" s="245"/>
      <c r="F765" s="247"/>
    </row>
    <row r="766" spans="3:6" customFormat="1" ht="15" x14ac:dyDescent="0.25">
      <c r="C766" s="245"/>
      <c r="D766" s="245"/>
      <c r="E766" s="245"/>
      <c r="F766" s="247"/>
    </row>
    <row r="767" spans="3:6" customFormat="1" ht="15" x14ac:dyDescent="0.25">
      <c r="C767" s="245"/>
      <c r="D767" s="245"/>
      <c r="E767" s="245"/>
      <c r="F767" s="247"/>
    </row>
    <row r="768" spans="3:6" customFormat="1" ht="15" x14ac:dyDescent="0.25">
      <c r="C768" s="245"/>
      <c r="D768" s="245"/>
      <c r="E768" s="245"/>
      <c r="F768" s="247"/>
    </row>
    <row r="769" spans="3:6" customFormat="1" ht="15" x14ac:dyDescent="0.25">
      <c r="C769" s="245"/>
      <c r="D769" s="245"/>
      <c r="E769" s="245"/>
      <c r="F769" s="247"/>
    </row>
    <row r="770" spans="3:6" customFormat="1" ht="15" x14ac:dyDescent="0.25">
      <c r="C770" s="245"/>
      <c r="D770" s="245"/>
      <c r="E770" s="245"/>
      <c r="F770" s="247"/>
    </row>
    <row r="771" spans="3:6" customFormat="1" ht="15" x14ac:dyDescent="0.25">
      <c r="C771" s="245"/>
      <c r="D771" s="245"/>
      <c r="E771" s="245"/>
      <c r="F771" s="247"/>
    </row>
    <row r="772" spans="3:6" customFormat="1" ht="15" x14ac:dyDescent="0.25">
      <c r="C772" s="245"/>
      <c r="D772" s="245"/>
      <c r="E772" s="245"/>
      <c r="F772" s="247"/>
    </row>
    <row r="773" spans="3:6" customFormat="1" ht="15" x14ac:dyDescent="0.25">
      <c r="C773" s="245"/>
      <c r="D773" s="245"/>
      <c r="E773" s="245"/>
      <c r="F773" s="247"/>
    </row>
    <row r="774" spans="3:6" customFormat="1" ht="15" x14ac:dyDescent="0.25">
      <c r="C774" s="245"/>
      <c r="D774" s="245"/>
      <c r="E774" s="245"/>
      <c r="F774" s="247"/>
    </row>
    <row r="775" spans="3:6" customFormat="1" ht="15" x14ac:dyDescent="0.25">
      <c r="C775" s="245"/>
      <c r="D775" s="245"/>
      <c r="E775" s="245"/>
      <c r="F775" s="247"/>
    </row>
    <row r="776" spans="3:6" customFormat="1" ht="15" x14ac:dyDescent="0.25">
      <c r="C776" s="245"/>
      <c r="D776" s="245"/>
      <c r="E776" s="245"/>
      <c r="F776" s="247"/>
    </row>
    <row r="777" spans="3:6" customFormat="1" ht="15" x14ac:dyDescent="0.25">
      <c r="C777" s="245"/>
      <c r="D777" s="245"/>
      <c r="E777" s="245"/>
      <c r="F777" s="247"/>
    </row>
    <row r="778" spans="3:6" customFormat="1" ht="15" x14ac:dyDescent="0.25">
      <c r="C778" s="245"/>
      <c r="D778" s="245"/>
      <c r="E778" s="245"/>
      <c r="F778" s="247"/>
    </row>
    <row r="779" spans="3:6" customFormat="1" ht="15" x14ac:dyDescent="0.25">
      <c r="C779" s="245"/>
      <c r="D779" s="245"/>
      <c r="E779" s="245"/>
      <c r="F779" s="247"/>
    </row>
    <row r="780" spans="3:6" customFormat="1" ht="15" x14ac:dyDescent="0.25">
      <c r="C780" s="245"/>
      <c r="D780" s="245"/>
      <c r="E780" s="245"/>
      <c r="F780" s="247"/>
    </row>
    <row r="781" spans="3:6" customFormat="1" ht="15" x14ac:dyDescent="0.25">
      <c r="C781" s="245"/>
      <c r="D781" s="245"/>
      <c r="E781" s="245"/>
      <c r="F781" s="247"/>
    </row>
    <row r="782" spans="3:6" customFormat="1" ht="15" x14ac:dyDescent="0.25">
      <c r="C782" s="245"/>
      <c r="D782" s="245"/>
      <c r="E782" s="245"/>
      <c r="F782" s="247"/>
    </row>
    <row r="783" spans="3:6" customFormat="1" ht="15" x14ac:dyDescent="0.25">
      <c r="C783" s="245"/>
      <c r="D783" s="245"/>
      <c r="E783" s="245"/>
      <c r="F783" s="247"/>
    </row>
    <row r="784" spans="3:6" customFormat="1" ht="15" x14ac:dyDescent="0.25">
      <c r="C784" s="245"/>
      <c r="D784" s="245"/>
      <c r="E784" s="245"/>
      <c r="F784" s="247"/>
    </row>
    <row r="785" spans="3:6" customFormat="1" ht="15" x14ac:dyDescent="0.25">
      <c r="C785" s="245"/>
      <c r="D785" s="245"/>
      <c r="E785" s="245"/>
      <c r="F785" s="247"/>
    </row>
    <row r="786" spans="3:6" customFormat="1" ht="15" x14ac:dyDescent="0.25">
      <c r="C786" s="245"/>
      <c r="D786" s="245"/>
      <c r="E786" s="245"/>
      <c r="F786" s="247"/>
    </row>
    <row r="787" spans="3:6" customFormat="1" ht="15" x14ac:dyDescent="0.25">
      <c r="C787" s="245"/>
      <c r="D787" s="245"/>
      <c r="E787" s="245"/>
      <c r="F787" s="247"/>
    </row>
    <row r="788" spans="3:6" customFormat="1" ht="15" x14ac:dyDescent="0.25">
      <c r="C788" s="245"/>
      <c r="D788" s="245"/>
      <c r="E788" s="245"/>
      <c r="F788" s="247"/>
    </row>
    <row r="789" spans="3:6" customFormat="1" ht="15" x14ac:dyDescent="0.25">
      <c r="C789" s="245"/>
      <c r="D789" s="245"/>
      <c r="E789" s="245"/>
      <c r="F789" s="247"/>
    </row>
    <row r="790" spans="3:6" customFormat="1" ht="15" x14ac:dyDescent="0.25">
      <c r="C790" s="245"/>
      <c r="D790" s="245"/>
      <c r="E790" s="245"/>
      <c r="F790" s="247"/>
    </row>
    <row r="791" spans="3:6" customFormat="1" ht="15" x14ac:dyDescent="0.25">
      <c r="C791" s="245"/>
      <c r="D791" s="245"/>
      <c r="E791" s="245"/>
      <c r="F791" s="247"/>
    </row>
    <row r="792" spans="3:6" customFormat="1" ht="15" x14ac:dyDescent="0.25">
      <c r="C792" s="245"/>
      <c r="D792" s="245"/>
      <c r="E792" s="245"/>
      <c r="F792" s="247"/>
    </row>
    <row r="793" spans="3:6" customFormat="1" ht="15" x14ac:dyDescent="0.25">
      <c r="C793" s="245"/>
      <c r="D793" s="245"/>
      <c r="E793" s="245"/>
      <c r="F793" s="247"/>
    </row>
    <row r="794" spans="3:6" customFormat="1" ht="15" x14ac:dyDescent="0.25">
      <c r="C794" s="245"/>
      <c r="D794" s="245"/>
      <c r="E794" s="245"/>
      <c r="F794" s="247"/>
    </row>
    <row r="795" spans="3:6" customFormat="1" ht="15" x14ac:dyDescent="0.25">
      <c r="C795" s="245"/>
      <c r="D795" s="245"/>
      <c r="E795" s="245"/>
      <c r="F795" s="247"/>
    </row>
    <row r="796" spans="3:6" customFormat="1" ht="15" x14ac:dyDescent="0.25">
      <c r="C796" s="245"/>
      <c r="D796" s="245"/>
      <c r="E796" s="245"/>
      <c r="F796" s="247"/>
    </row>
    <row r="797" spans="3:6" customFormat="1" ht="15" x14ac:dyDescent="0.25">
      <c r="C797" s="245"/>
      <c r="D797" s="245"/>
      <c r="E797" s="245"/>
      <c r="F797" s="247"/>
    </row>
    <row r="798" spans="3:6" customFormat="1" ht="15" x14ac:dyDescent="0.25">
      <c r="C798" s="245"/>
      <c r="D798" s="245"/>
      <c r="E798" s="245"/>
      <c r="F798" s="247"/>
    </row>
    <row r="799" spans="3:6" customFormat="1" ht="15" x14ac:dyDescent="0.25">
      <c r="C799" s="245"/>
      <c r="D799" s="245"/>
      <c r="E799" s="245"/>
      <c r="F799" s="247"/>
    </row>
    <row r="800" spans="3:6" customFormat="1" ht="15" x14ac:dyDescent="0.25">
      <c r="C800" s="245"/>
      <c r="D800" s="245"/>
      <c r="E800" s="245"/>
      <c r="F800" s="247"/>
    </row>
    <row r="801" spans="3:6" customFormat="1" ht="15" x14ac:dyDescent="0.25">
      <c r="C801" s="245"/>
      <c r="D801" s="245"/>
      <c r="E801" s="245"/>
      <c r="F801" s="247"/>
    </row>
    <row r="802" spans="3:6" customFormat="1" ht="15" x14ac:dyDescent="0.25">
      <c r="C802" s="245"/>
      <c r="D802" s="245"/>
      <c r="E802" s="245"/>
      <c r="F802" s="247"/>
    </row>
    <row r="803" spans="3:6" customFormat="1" ht="15" x14ac:dyDescent="0.25">
      <c r="C803" s="245"/>
      <c r="D803" s="245"/>
      <c r="E803" s="245"/>
      <c r="F803" s="247"/>
    </row>
    <row r="804" spans="3:6" customFormat="1" ht="15" x14ac:dyDescent="0.25">
      <c r="C804" s="245"/>
      <c r="D804" s="245"/>
      <c r="E804" s="245"/>
      <c r="F804" s="247"/>
    </row>
    <row r="805" spans="3:6" customFormat="1" ht="15" x14ac:dyDescent="0.25">
      <c r="C805" s="245"/>
      <c r="D805" s="245"/>
      <c r="E805" s="245"/>
      <c r="F805" s="247"/>
    </row>
    <row r="806" spans="3:6" customFormat="1" ht="15" x14ac:dyDescent="0.25">
      <c r="C806" s="245"/>
      <c r="D806" s="245"/>
      <c r="E806" s="245"/>
      <c r="F806" s="247"/>
    </row>
    <row r="807" spans="3:6" customFormat="1" ht="15" x14ac:dyDescent="0.25">
      <c r="C807" s="245"/>
      <c r="D807" s="245"/>
      <c r="E807" s="245"/>
      <c r="F807" s="247"/>
    </row>
    <row r="808" spans="3:6" customFormat="1" ht="15" x14ac:dyDescent="0.25">
      <c r="C808" s="245"/>
      <c r="D808" s="245"/>
      <c r="E808" s="245"/>
      <c r="F808" s="247"/>
    </row>
    <row r="809" spans="3:6" customFormat="1" ht="15" x14ac:dyDescent="0.25">
      <c r="C809" s="245"/>
      <c r="D809" s="245"/>
      <c r="E809" s="245"/>
      <c r="F809" s="247"/>
    </row>
    <row r="810" spans="3:6" customFormat="1" ht="15" x14ac:dyDescent="0.25">
      <c r="C810" s="245"/>
      <c r="D810" s="245"/>
      <c r="E810" s="245"/>
      <c r="F810" s="247"/>
    </row>
    <row r="811" spans="3:6" customFormat="1" ht="15" x14ac:dyDescent="0.25">
      <c r="C811" s="245"/>
      <c r="D811" s="245"/>
      <c r="E811" s="245"/>
      <c r="F811" s="247"/>
    </row>
    <row r="812" spans="3:6" customFormat="1" ht="15" x14ac:dyDescent="0.25">
      <c r="C812" s="245"/>
      <c r="D812" s="245"/>
      <c r="E812" s="245"/>
      <c r="F812" s="247"/>
    </row>
    <row r="813" spans="3:6" customFormat="1" ht="15" x14ac:dyDescent="0.25">
      <c r="C813" s="245"/>
      <c r="D813" s="245"/>
      <c r="E813" s="245"/>
      <c r="F813" s="247"/>
    </row>
    <row r="814" spans="3:6" customFormat="1" ht="15" x14ac:dyDescent="0.25">
      <c r="C814" s="245"/>
      <c r="D814" s="245"/>
      <c r="E814" s="245"/>
      <c r="F814" s="247"/>
    </row>
    <row r="815" spans="3:6" customFormat="1" ht="15" x14ac:dyDescent="0.25">
      <c r="C815" s="245"/>
      <c r="D815" s="245"/>
      <c r="E815" s="245"/>
      <c r="F815" s="247"/>
    </row>
    <row r="816" spans="3:6" customFormat="1" ht="15" x14ac:dyDescent="0.25">
      <c r="C816" s="245"/>
      <c r="D816" s="245"/>
      <c r="E816" s="245"/>
      <c r="F816" s="247"/>
    </row>
    <row r="817" spans="3:6" customFormat="1" ht="15" x14ac:dyDescent="0.25">
      <c r="C817" s="245"/>
      <c r="D817" s="245"/>
      <c r="E817" s="245"/>
      <c r="F817" s="247"/>
    </row>
    <row r="818" spans="3:6" customFormat="1" ht="15" x14ac:dyDescent="0.25">
      <c r="C818" s="245"/>
      <c r="D818" s="245"/>
      <c r="E818" s="245"/>
      <c r="F818" s="247"/>
    </row>
    <row r="819" spans="3:6" customFormat="1" ht="15" x14ac:dyDescent="0.25">
      <c r="C819" s="245"/>
      <c r="D819" s="245"/>
      <c r="E819" s="245"/>
      <c r="F819" s="247"/>
    </row>
    <row r="820" spans="3:6" customFormat="1" ht="15" x14ac:dyDescent="0.25">
      <c r="C820" s="245"/>
      <c r="D820" s="245"/>
      <c r="E820" s="245"/>
      <c r="F820" s="247"/>
    </row>
    <row r="821" spans="3:6" customFormat="1" ht="15" x14ac:dyDescent="0.25">
      <c r="C821" s="245"/>
      <c r="D821" s="245"/>
      <c r="E821" s="245"/>
      <c r="F821" s="247"/>
    </row>
    <row r="822" spans="3:6" customFormat="1" ht="15" x14ac:dyDescent="0.25">
      <c r="C822" s="245"/>
      <c r="D822" s="245"/>
      <c r="E822" s="245"/>
      <c r="F822" s="247"/>
    </row>
    <row r="823" spans="3:6" customFormat="1" ht="15" x14ac:dyDescent="0.25">
      <c r="C823" s="245"/>
      <c r="D823" s="245"/>
      <c r="E823" s="245"/>
      <c r="F823" s="247"/>
    </row>
    <row r="824" spans="3:6" customFormat="1" ht="15" x14ac:dyDescent="0.25">
      <c r="C824" s="245"/>
      <c r="D824" s="245"/>
      <c r="E824" s="245"/>
      <c r="F824" s="247"/>
    </row>
    <row r="825" spans="3:6" customFormat="1" ht="15" x14ac:dyDescent="0.25">
      <c r="C825" s="245"/>
      <c r="D825" s="245"/>
      <c r="E825" s="245"/>
      <c r="F825" s="247"/>
    </row>
    <row r="826" spans="3:6" customFormat="1" ht="15" x14ac:dyDescent="0.25">
      <c r="C826" s="245"/>
      <c r="D826" s="245"/>
      <c r="E826" s="245"/>
      <c r="F826" s="247"/>
    </row>
    <row r="827" spans="3:6" customFormat="1" ht="15" x14ac:dyDescent="0.25">
      <c r="C827" s="245"/>
      <c r="D827" s="245"/>
      <c r="E827" s="245"/>
      <c r="F827" s="247"/>
    </row>
    <row r="828" spans="3:6" customFormat="1" ht="15" x14ac:dyDescent="0.25">
      <c r="C828" s="245"/>
      <c r="D828" s="245"/>
      <c r="E828" s="245"/>
      <c r="F828" s="247"/>
    </row>
    <row r="829" spans="3:6" customFormat="1" ht="15" x14ac:dyDescent="0.25">
      <c r="C829" s="245"/>
      <c r="D829" s="245"/>
      <c r="E829" s="245"/>
      <c r="F829" s="247"/>
    </row>
    <row r="830" spans="3:6" customFormat="1" ht="15" x14ac:dyDescent="0.25">
      <c r="C830" s="245"/>
      <c r="D830" s="245"/>
      <c r="E830" s="245"/>
      <c r="F830" s="247"/>
    </row>
    <row r="831" spans="3:6" customFormat="1" ht="15" x14ac:dyDescent="0.25">
      <c r="C831" s="245"/>
      <c r="D831" s="245"/>
      <c r="E831" s="245"/>
      <c r="F831" s="247"/>
    </row>
    <row r="832" spans="3:6" customFormat="1" ht="15" x14ac:dyDescent="0.25">
      <c r="C832" s="245"/>
      <c r="D832" s="245"/>
      <c r="E832" s="245"/>
      <c r="F832" s="247"/>
    </row>
    <row r="833" spans="3:6" customFormat="1" ht="15" x14ac:dyDescent="0.25">
      <c r="C833" s="245"/>
      <c r="D833" s="245"/>
      <c r="E833" s="245"/>
      <c r="F833" s="247"/>
    </row>
    <row r="834" spans="3:6" customFormat="1" ht="15" x14ac:dyDescent="0.25">
      <c r="C834" s="245"/>
      <c r="D834" s="245"/>
      <c r="E834" s="245"/>
      <c r="F834" s="247"/>
    </row>
    <row r="835" spans="3:6" customFormat="1" ht="15" x14ac:dyDescent="0.25">
      <c r="C835" s="245"/>
      <c r="D835" s="245"/>
      <c r="E835" s="245"/>
      <c r="F835" s="247"/>
    </row>
    <row r="836" spans="3:6" customFormat="1" ht="15" x14ac:dyDescent="0.25">
      <c r="C836" s="245"/>
      <c r="D836" s="245"/>
      <c r="E836" s="245"/>
      <c r="F836" s="247"/>
    </row>
    <row r="837" spans="3:6" customFormat="1" ht="15" x14ac:dyDescent="0.25">
      <c r="C837" s="245"/>
      <c r="D837" s="245"/>
      <c r="E837" s="245"/>
      <c r="F837" s="247"/>
    </row>
    <row r="838" spans="3:6" customFormat="1" ht="15" x14ac:dyDescent="0.25">
      <c r="C838" s="245"/>
      <c r="D838" s="245"/>
      <c r="E838" s="245"/>
      <c r="F838" s="247"/>
    </row>
    <row r="839" spans="3:6" customFormat="1" ht="15" x14ac:dyDescent="0.25">
      <c r="C839" s="245"/>
      <c r="D839" s="245"/>
      <c r="E839" s="245"/>
      <c r="F839" s="247"/>
    </row>
    <row r="840" spans="3:6" customFormat="1" ht="15" x14ac:dyDescent="0.25">
      <c r="C840" s="245"/>
      <c r="D840" s="245"/>
      <c r="E840" s="245"/>
      <c r="F840" s="247"/>
    </row>
    <row r="841" spans="3:6" customFormat="1" ht="15" x14ac:dyDescent="0.25">
      <c r="C841" s="245"/>
      <c r="D841" s="245"/>
      <c r="E841" s="245"/>
      <c r="F841" s="247"/>
    </row>
    <row r="842" spans="3:6" customFormat="1" ht="15" x14ac:dyDescent="0.25">
      <c r="C842" s="245"/>
      <c r="D842" s="245"/>
      <c r="E842" s="245"/>
      <c r="F842" s="247"/>
    </row>
    <row r="843" spans="3:6" customFormat="1" ht="15" x14ac:dyDescent="0.25">
      <c r="C843" s="245"/>
      <c r="D843" s="245"/>
      <c r="E843" s="245"/>
      <c r="F843" s="247"/>
    </row>
    <row r="844" spans="3:6" customFormat="1" ht="15" x14ac:dyDescent="0.25">
      <c r="C844" s="245"/>
      <c r="D844" s="245"/>
      <c r="E844" s="245"/>
      <c r="F844" s="247"/>
    </row>
    <row r="845" spans="3:6" customFormat="1" ht="15" x14ac:dyDescent="0.25">
      <c r="C845" s="245"/>
      <c r="D845" s="245"/>
      <c r="E845" s="245"/>
      <c r="F845" s="247"/>
    </row>
    <row r="846" spans="3:6" customFormat="1" ht="15" x14ac:dyDescent="0.25">
      <c r="C846" s="245"/>
      <c r="D846" s="245"/>
      <c r="E846" s="245"/>
      <c r="F846" s="247"/>
    </row>
    <row r="847" spans="3:6" customFormat="1" ht="15" x14ac:dyDescent="0.25">
      <c r="C847" s="245"/>
      <c r="D847" s="245"/>
      <c r="E847" s="245"/>
      <c r="F847" s="247"/>
    </row>
    <row r="848" spans="3:6" customFormat="1" ht="15" x14ac:dyDescent="0.25">
      <c r="C848" s="245"/>
      <c r="D848" s="245"/>
      <c r="E848" s="245"/>
      <c r="F848" s="247"/>
    </row>
    <row r="849" spans="3:6" customFormat="1" ht="15" x14ac:dyDescent="0.25">
      <c r="C849" s="245"/>
      <c r="D849" s="245"/>
      <c r="E849" s="245"/>
      <c r="F849" s="247"/>
    </row>
    <row r="850" spans="3:6" customFormat="1" ht="15" x14ac:dyDescent="0.25">
      <c r="C850" s="245"/>
      <c r="D850" s="245"/>
      <c r="E850" s="245"/>
      <c r="F850" s="247"/>
    </row>
    <row r="851" spans="3:6" customFormat="1" ht="15" x14ac:dyDescent="0.25">
      <c r="C851" s="245"/>
      <c r="D851" s="245"/>
      <c r="E851" s="245"/>
      <c r="F851" s="247"/>
    </row>
    <row r="852" spans="3:6" customFormat="1" ht="15" x14ac:dyDescent="0.25">
      <c r="C852" s="245"/>
      <c r="D852" s="245"/>
      <c r="E852" s="245"/>
      <c r="F852" s="247"/>
    </row>
    <row r="853" spans="3:6" customFormat="1" ht="15" x14ac:dyDescent="0.25">
      <c r="C853" s="245"/>
      <c r="D853" s="245"/>
      <c r="E853" s="245"/>
      <c r="F853" s="247"/>
    </row>
    <row r="854" spans="3:6" customFormat="1" ht="15" x14ac:dyDescent="0.25">
      <c r="C854" s="245"/>
      <c r="D854" s="245"/>
      <c r="E854" s="245"/>
      <c r="F854" s="247"/>
    </row>
    <row r="855" spans="3:6" customFormat="1" ht="15" x14ac:dyDescent="0.25">
      <c r="C855" s="245"/>
      <c r="D855" s="245"/>
      <c r="E855" s="245"/>
      <c r="F855" s="247"/>
    </row>
    <row r="856" spans="3:6" customFormat="1" ht="15" x14ac:dyDescent="0.25">
      <c r="C856" s="245"/>
      <c r="D856" s="245"/>
      <c r="E856" s="245"/>
      <c r="F856" s="247"/>
    </row>
    <row r="857" spans="3:6" customFormat="1" ht="15" x14ac:dyDescent="0.25">
      <c r="C857" s="245"/>
      <c r="D857" s="245"/>
      <c r="E857" s="245"/>
      <c r="F857" s="247"/>
    </row>
    <row r="858" spans="3:6" customFormat="1" ht="15" x14ac:dyDescent="0.25">
      <c r="C858" s="245"/>
      <c r="D858" s="245"/>
      <c r="E858" s="245"/>
      <c r="F858" s="247"/>
    </row>
    <row r="859" spans="3:6" customFormat="1" ht="15" x14ac:dyDescent="0.25">
      <c r="C859" s="245"/>
      <c r="D859" s="245"/>
      <c r="E859" s="245"/>
      <c r="F859" s="247"/>
    </row>
    <row r="860" spans="3:6" customFormat="1" ht="15" x14ac:dyDescent="0.25">
      <c r="C860" s="245"/>
      <c r="D860" s="245"/>
      <c r="E860" s="245"/>
      <c r="F860" s="247"/>
    </row>
    <row r="861" spans="3:6" customFormat="1" ht="15" x14ac:dyDescent="0.25">
      <c r="C861" s="245"/>
      <c r="D861" s="245"/>
      <c r="E861" s="245"/>
      <c r="F861" s="247"/>
    </row>
    <row r="862" spans="3:6" customFormat="1" ht="15" x14ac:dyDescent="0.25">
      <c r="C862" s="245"/>
      <c r="D862" s="245"/>
      <c r="E862" s="245"/>
      <c r="F862" s="247"/>
    </row>
    <row r="863" spans="3:6" customFormat="1" ht="15" x14ac:dyDescent="0.25">
      <c r="C863" s="245"/>
      <c r="D863" s="245"/>
      <c r="E863" s="245"/>
      <c r="F863" s="247"/>
    </row>
    <row r="864" spans="3:6" customFormat="1" ht="15" x14ac:dyDescent="0.25">
      <c r="C864" s="245"/>
      <c r="D864" s="245"/>
      <c r="E864" s="245"/>
      <c r="F864" s="247"/>
    </row>
    <row r="865" spans="3:6" customFormat="1" ht="15" x14ac:dyDescent="0.25">
      <c r="C865" s="245"/>
      <c r="D865" s="245"/>
      <c r="E865" s="245"/>
      <c r="F865" s="247"/>
    </row>
    <row r="866" spans="3:6" customFormat="1" ht="15" x14ac:dyDescent="0.25">
      <c r="C866" s="245"/>
      <c r="D866" s="245"/>
      <c r="E866" s="245"/>
      <c r="F866" s="247"/>
    </row>
    <row r="867" spans="3:6" customFormat="1" ht="15" x14ac:dyDescent="0.25">
      <c r="C867" s="245"/>
      <c r="D867" s="245"/>
      <c r="E867" s="245"/>
      <c r="F867" s="247"/>
    </row>
    <row r="868" spans="3:6" customFormat="1" ht="15" x14ac:dyDescent="0.25">
      <c r="C868" s="245"/>
      <c r="D868" s="245"/>
      <c r="E868" s="245"/>
      <c r="F868" s="247"/>
    </row>
    <row r="869" spans="3:6" customFormat="1" ht="15" x14ac:dyDescent="0.25">
      <c r="C869" s="245"/>
      <c r="D869" s="245"/>
      <c r="E869" s="245"/>
      <c r="F869" s="247"/>
    </row>
    <row r="870" spans="3:6" customFormat="1" ht="15" x14ac:dyDescent="0.25">
      <c r="C870" s="245"/>
      <c r="D870" s="245"/>
      <c r="E870" s="245"/>
      <c r="F870" s="247"/>
    </row>
    <row r="871" spans="3:6" customFormat="1" ht="15" x14ac:dyDescent="0.25">
      <c r="C871" s="245"/>
      <c r="D871" s="245"/>
      <c r="E871" s="245"/>
      <c r="F871" s="247"/>
    </row>
    <row r="872" spans="3:6" customFormat="1" ht="15" x14ac:dyDescent="0.25">
      <c r="C872" s="245"/>
      <c r="D872" s="245"/>
      <c r="E872" s="245"/>
      <c r="F872" s="247"/>
    </row>
    <row r="873" spans="3:6" customFormat="1" ht="15" x14ac:dyDescent="0.25">
      <c r="C873" s="245"/>
      <c r="D873" s="245"/>
      <c r="E873" s="245"/>
      <c r="F873" s="247"/>
    </row>
    <row r="874" spans="3:6" customFormat="1" ht="15" x14ac:dyDescent="0.25">
      <c r="C874" s="245"/>
      <c r="D874" s="245"/>
      <c r="E874" s="245"/>
      <c r="F874" s="247"/>
    </row>
    <row r="875" spans="3:6" customFormat="1" ht="15" x14ac:dyDescent="0.25">
      <c r="C875" s="245"/>
      <c r="D875" s="245"/>
      <c r="E875" s="245"/>
      <c r="F875" s="247"/>
    </row>
    <row r="876" spans="3:6" customFormat="1" ht="15" x14ac:dyDescent="0.25">
      <c r="C876" s="245"/>
      <c r="D876" s="245"/>
      <c r="E876" s="245"/>
      <c r="F876" s="247"/>
    </row>
    <row r="877" spans="3:6" customFormat="1" ht="15" x14ac:dyDescent="0.25">
      <c r="C877" s="245"/>
      <c r="D877" s="245"/>
      <c r="E877" s="245"/>
      <c r="F877" s="247"/>
    </row>
    <row r="878" spans="3:6" customFormat="1" ht="15" x14ac:dyDescent="0.25">
      <c r="C878" s="245"/>
      <c r="D878" s="245"/>
      <c r="E878" s="245"/>
      <c r="F878" s="247"/>
    </row>
    <row r="879" spans="3:6" customFormat="1" ht="15" x14ac:dyDescent="0.25">
      <c r="C879" s="245"/>
      <c r="D879" s="245"/>
      <c r="E879" s="245"/>
      <c r="F879" s="247"/>
    </row>
    <row r="880" spans="3:6" customFormat="1" ht="15" x14ac:dyDescent="0.25">
      <c r="C880" s="245"/>
      <c r="D880" s="245"/>
      <c r="E880" s="245"/>
      <c r="F880" s="247"/>
    </row>
    <row r="881" spans="3:6" customFormat="1" ht="15" x14ac:dyDescent="0.25">
      <c r="C881" s="245"/>
      <c r="D881" s="245"/>
      <c r="E881" s="245"/>
      <c r="F881" s="247"/>
    </row>
    <row r="882" spans="3:6" customFormat="1" ht="15" x14ac:dyDescent="0.25">
      <c r="C882" s="245"/>
      <c r="D882" s="245"/>
      <c r="E882" s="245"/>
      <c r="F882" s="247"/>
    </row>
    <row r="883" spans="3:6" customFormat="1" ht="15" x14ac:dyDescent="0.25">
      <c r="C883" s="245"/>
      <c r="D883" s="245"/>
      <c r="E883" s="245"/>
      <c r="F883" s="247"/>
    </row>
    <row r="884" spans="3:6" customFormat="1" ht="15" x14ac:dyDescent="0.25">
      <c r="C884" s="245"/>
      <c r="D884" s="245"/>
      <c r="E884" s="245"/>
      <c r="F884" s="247"/>
    </row>
    <row r="885" spans="3:6" customFormat="1" ht="15" x14ac:dyDescent="0.25">
      <c r="C885" s="245"/>
      <c r="D885" s="245"/>
      <c r="E885" s="245"/>
      <c r="F885" s="247"/>
    </row>
    <row r="886" spans="3:6" customFormat="1" ht="15" x14ac:dyDescent="0.25">
      <c r="C886" s="245"/>
      <c r="D886" s="245"/>
      <c r="E886" s="245"/>
      <c r="F886" s="247"/>
    </row>
    <row r="887" spans="3:6" customFormat="1" ht="15" x14ac:dyDescent="0.25">
      <c r="C887" s="245"/>
      <c r="D887" s="245"/>
      <c r="E887" s="245"/>
      <c r="F887" s="247"/>
    </row>
    <row r="888" spans="3:6" customFormat="1" ht="15" x14ac:dyDescent="0.25">
      <c r="C888" s="245"/>
      <c r="D888" s="245"/>
      <c r="E888" s="245"/>
      <c r="F888" s="247"/>
    </row>
    <row r="889" spans="3:6" customFormat="1" ht="15" x14ac:dyDescent="0.25">
      <c r="C889" s="245"/>
      <c r="D889" s="245"/>
      <c r="E889" s="245"/>
      <c r="F889" s="247"/>
    </row>
    <row r="890" spans="3:6" customFormat="1" ht="15" x14ac:dyDescent="0.25">
      <c r="C890" s="245"/>
      <c r="D890" s="245"/>
      <c r="E890" s="245"/>
      <c r="F890" s="247"/>
    </row>
    <row r="891" spans="3:6" customFormat="1" ht="15" x14ac:dyDescent="0.25">
      <c r="C891" s="245"/>
      <c r="D891" s="245"/>
      <c r="E891" s="245"/>
      <c r="F891" s="247"/>
    </row>
    <row r="892" spans="3:6" customFormat="1" ht="15" x14ac:dyDescent="0.25">
      <c r="C892" s="245"/>
      <c r="D892" s="245"/>
      <c r="E892" s="245"/>
      <c r="F892" s="247"/>
    </row>
    <row r="893" spans="3:6" customFormat="1" ht="15" x14ac:dyDescent="0.25">
      <c r="C893" s="245"/>
      <c r="D893" s="245"/>
      <c r="E893" s="245"/>
      <c r="F893" s="247"/>
    </row>
    <row r="894" spans="3:6" customFormat="1" ht="15" x14ac:dyDescent="0.25">
      <c r="C894" s="245"/>
      <c r="D894" s="245"/>
      <c r="E894" s="245"/>
      <c r="F894" s="247"/>
    </row>
    <row r="895" spans="3:6" customFormat="1" ht="15" x14ac:dyDescent="0.25">
      <c r="C895" s="245"/>
      <c r="D895" s="245"/>
      <c r="E895" s="245"/>
      <c r="F895" s="247"/>
    </row>
    <row r="896" spans="3:6" customFormat="1" ht="15" x14ac:dyDescent="0.25">
      <c r="C896" s="245"/>
      <c r="D896" s="245"/>
      <c r="E896" s="245"/>
      <c r="F896" s="247"/>
    </row>
    <row r="897" spans="3:6" customFormat="1" ht="15" x14ac:dyDescent="0.25">
      <c r="C897" s="245"/>
      <c r="D897" s="245"/>
      <c r="E897" s="245"/>
      <c r="F897" s="247"/>
    </row>
    <row r="898" spans="3:6" customFormat="1" ht="15" x14ac:dyDescent="0.25">
      <c r="C898" s="245"/>
      <c r="D898" s="245"/>
      <c r="E898" s="245"/>
      <c r="F898" s="247"/>
    </row>
    <row r="899" spans="3:6" customFormat="1" ht="15" x14ac:dyDescent="0.25">
      <c r="C899" s="245"/>
      <c r="D899" s="245"/>
      <c r="E899" s="245"/>
      <c r="F899" s="247"/>
    </row>
    <row r="900" spans="3:6" customFormat="1" ht="15" x14ac:dyDescent="0.25">
      <c r="C900" s="245"/>
      <c r="D900" s="245"/>
      <c r="E900" s="245"/>
      <c r="F900" s="247"/>
    </row>
    <row r="901" spans="3:6" customFormat="1" ht="15" x14ac:dyDescent="0.25">
      <c r="C901" s="245"/>
      <c r="D901" s="245"/>
      <c r="E901" s="245"/>
      <c r="F901" s="247"/>
    </row>
    <row r="902" spans="3:6" customFormat="1" ht="15" x14ac:dyDescent="0.25">
      <c r="C902" s="245"/>
      <c r="D902" s="245"/>
      <c r="E902" s="245"/>
      <c r="F902" s="247"/>
    </row>
    <row r="903" spans="3:6" customFormat="1" ht="15" x14ac:dyDescent="0.25">
      <c r="C903" s="245"/>
      <c r="D903" s="245"/>
      <c r="E903" s="245"/>
      <c r="F903" s="247"/>
    </row>
    <row r="904" spans="3:6" customFormat="1" ht="15" x14ac:dyDescent="0.25">
      <c r="C904" s="245"/>
      <c r="D904" s="245"/>
      <c r="E904" s="245"/>
      <c r="F904" s="247"/>
    </row>
    <row r="905" spans="3:6" customFormat="1" ht="15" x14ac:dyDescent="0.25">
      <c r="C905" s="245"/>
      <c r="D905" s="245"/>
      <c r="E905" s="245"/>
      <c r="F905" s="247"/>
    </row>
    <row r="906" spans="3:6" customFormat="1" ht="15" x14ac:dyDescent="0.25">
      <c r="C906" s="245"/>
      <c r="D906" s="245"/>
      <c r="E906" s="245"/>
      <c r="F906" s="247"/>
    </row>
    <row r="907" spans="3:6" customFormat="1" ht="15" x14ac:dyDescent="0.25">
      <c r="C907" s="245"/>
      <c r="D907" s="245"/>
      <c r="E907" s="245"/>
      <c r="F907" s="247"/>
    </row>
    <row r="908" spans="3:6" customFormat="1" ht="15" x14ac:dyDescent="0.25">
      <c r="C908" s="245"/>
      <c r="D908" s="245"/>
      <c r="E908" s="245"/>
      <c r="F908" s="247"/>
    </row>
    <row r="909" spans="3:6" customFormat="1" ht="15" x14ac:dyDescent="0.25">
      <c r="C909" s="245"/>
      <c r="D909" s="245"/>
      <c r="E909" s="245"/>
      <c r="F909" s="247"/>
    </row>
    <row r="910" spans="3:6" customFormat="1" ht="15" x14ac:dyDescent="0.25">
      <c r="C910" s="245"/>
      <c r="D910" s="245"/>
      <c r="E910" s="245"/>
      <c r="F910" s="247"/>
    </row>
    <row r="911" spans="3:6" customFormat="1" ht="15" x14ac:dyDescent="0.25">
      <c r="C911" s="245"/>
      <c r="D911" s="245"/>
      <c r="E911" s="245"/>
      <c r="F911" s="247"/>
    </row>
    <row r="912" spans="3:6" customFormat="1" ht="15" x14ac:dyDescent="0.25">
      <c r="C912" s="245"/>
      <c r="D912" s="245"/>
      <c r="E912" s="245"/>
      <c r="F912" s="247"/>
    </row>
    <row r="913" spans="3:6" customFormat="1" ht="15" x14ac:dyDescent="0.25">
      <c r="C913" s="245"/>
      <c r="D913" s="245"/>
      <c r="E913" s="245"/>
      <c r="F913" s="247"/>
    </row>
    <row r="914" spans="3:6" customFormat="1" ht="15" x14ac:dyDescent="0.25">
      <c r="C914" s="245"/>
      <c r="D914" s="245"/>
      <c r="E914" s="245"/>
      <c r="F914" s="247"/>
    </row>
    <row r="915" spans="3:6" customFormat="1" ht="15" x14ac:dyDescent="0.25">
      <c r="C915" s="245"/>
      <c r="D915" s="245"/>
      <c r="E915" s="245"/>
      <c r="F915" s="247"/>
    </row>
    <row r="916" spans="3:6" customFormat="1" ht="15" x14ac:dyDescent="0.25">
      <c r="C916" s="245"/>
      <c r="D916" s="245"/>
      <c r="E916" s="245"/>
      <c r="F916" s="247"/>
    </row>
    <row r="917" spans="3:6" customFormat="1" ht="15" x14ac:dyDescent="0.25">
      <c r="C917" s="245"/>
      <c r="D917" s="245"/>
      <c r="E917" s="245"/>
      <c r="F917" s="247"/>
    </row>
    <row r="918" spans="3:6" customFormat="1" ht="15" x14ac:dyDescent="0.25">
      <c r="C918" s="245"/>
      <c r="D918" s="245"/>
      <c r="E918" s="245"/>
      <c r="F918" s="247"/>
    </row>
    <row r="919" spans="3:6" customFormat="1" ht="15" x14ac:dyDescent="0.25">
      <c r="C919" s="245"/>
      <c r="D919" s="245"/>
      <c r="E919" s="245"/>
      <c r="F919" s="247"/>
    </row>
    <row r="920" spans="3:6" customFormat="1" ht="15" x14ac:dyDescent="0.25">
      <c r="C920" s="245"/>
      <c r="D920" s="245"/>
      <c r="E920" s="245"/>
      <c r="F920" s="247"/>
    </row>
    <row r="921" spans="3:6" customFormat="1" ht="15" x14ac:dyDescent="0.25">
      <c r="C921" s="245"/>
      <c r="D921" s="245"/>
      <c r="E921" s="245"/>
      <c r="F921" s="247"/>
    </row>
    <row r="922" spans="3:6" customFormat="1" ht="15" x14ac:dyDescent="0.25">
      <c r="C922" s="245"/>
      <c r="D922" s="245"/>
      <c r="E922" s="245"/>
      <c r="F922" s="247"/>
    </row>
    <row r="923" spans="3:6" customFormat="1" ht="15" x14ac:dyDescent="0.25">
      <c r="C923" s="245"/>
      <c r="D923" s="245"/>
      <c r="E923" s="245"/>
      <c r="F923" s="247"/>
    </row>
    <row r="924" spans="3:6" customFormat="1" ht="15" x14ac:dyDescent="0.25">
      <c r="C924" s="245"/>
      <c r="D924" s="245"/>
      <c r="E924" s="245"/>
      <c r="F924" s="247"/>
    </row>
    <row r="925" spans="3:6" customFormat="1" ht="15" x14ac:dyDescent="0.25">
      <c r="C925" s="245"/>
      <c r="D925" s="245"/>
      <c r="E925" s="245"/>
      <c r="F925" s="247"/>
    </row>
    <row r="926" spans="3:6" customFormat="1" ht="15" x14ac:dyDescent="0.25">
      <c r="C926" s="245"/>
      <c r="D926" s="245"/>
      <c r="E926" s="245"/>
      <c r="F926" s="247"/>
    </row>
    <row r="927" spans="3:6" customFormat="1" ht="15" x14ac:dyDescent="0.25">
      <c r="C927" s="245"/>
      <c r="D927" s="245"/>
      <c r="E927" s="245"/>
      <c r="F927" s="247"/>
    </row>
    <row r="928" spans="3:6" customFormat="1" ht="15" x14ac:dyDescent="0.25">
      <c r="C928" s="245"/>
      <c r="D928" s="245"/>
      <c r="E928" s="245"/>
      <c r="F928" s="247"/>
    </row>
    <row r="929" spans="3:6" customFormat="1" ht="15" x14ac:dyDescent="0.25">
      <c r="C929" s="245"/>
      <c r="D929" s="245"/>
      <c r="E929" s="245"/>
      <c r="F929" s="247"/>
    </row>
    <row r="930" spans="3:6" customFormat="1" ht="15" x14ac:dyDescent="0.25">
      <c r="C930" s="245"/>
      <c r="D930" s="245"/>
      <c r="E930" s="245"/>
      <c r="F930" s="247"/>
    </row>
    <row r="931" spans="3:6" customFormat="1" ht="15" x14ac:dyDescent="0.25">
      <c r="C931" s="245"/>
      <c r="D931" s="245"/>
      <c r="E931" s="245"/>
      <c r="F931" s="247"/>
    </row>
    <row r="932" spans="3:6" customFormat="1" ht="15" x14ac:dyDescent="0.25">
      <c r="C932" s="245"/>
      <c r="D932" s="245"/>
      <c r="E932" s="245"/>
      <c r="F932" s="247"/>
    </row>
    <row r="933" spans="3:6" customFormat="1" ht="15" x14ac:dyDescent="0.25">
      <c r="C933" s="245"/>
      <c r="D933" s="245"/>
      <c r="E933" s="245"/>
      <c r="F933" s="247"/>
    </row>
    <row r="934" spans="3:6" customFormat="1" ht="15" x14ac:dyDescent="0.25">
      <c r="C934" s="245"/>
      <c r="D934" s="245"/>
      <c r="E934" s="245"/>
      <c r="F934" s="247"/>
    </row>
    <row r="935" spans="3:6" customFormat="1" ht="15" x14ac:dyDescent="0.25">
      <c r="C935" s="245"/>
      <c r="D935" s="245"/>
      <c r="E935" s="245"/>
      <c r="F935" s="247"/>
    </row>
    <row r="936" spans="3:6" customFormat="1" ht="15" x14ac:dyDescent="0.25">
      <c r="C936" s="245"/>
      <c r="D936" s="245"/>
      <c r="E936" s="245"/>
      <c r="F936" s="247"/>
    </row>
    <row r="937" spans="3:6" customFormat="1" ht="15" x14ac:dyDescent="0.25">
      <c r="C937" s="245"/>
      <c r="D937" s="245"/>
      <c r="E937" s="245"/>
      <c r="F937" s="247"/>
    </row>
    <row r="938" spans="3:6" customFormat="1" ht="15" x14ac:dyDescent="0.25">
      <c r="C938" s="245"/>
      <c r="D938" s="245"/>
      <c r="E938" s="245"/>
      <c r="F938" s="247"/>
    </row>
    <row r="939" spans="3:6" customFormat="1" ht="15" x14ac:dyDescent="0.25">
      <c r="C939" s="245"/>
      <c r="D939" s="245"/>
      <c r="E939" s="245"/>
      <c r="F939" s="247"/>
    </row>
    <row r="940" spans="3:6" customFormat="1" ht="15" x14ac:dyDescent="0.25">
      <c r="C940" s="245"/>
      <c r="D940" s="245"/>
      <c r="E940" s="245"/>
      <c r="F940" s="247"/>
    </row>
    <row r="941" spans="3:6" customFormat="1" ht="15" x14ac:dyDescent="0.25">
      <c r="C941" s="245"/>
      <c r="D941" s="245"/>
      <c r="E941" s="245"/>
      <c r="F941" s="247"/>
    </row>
    <row r="942" spans="3:6" customFormat="1" ht="15" x14ac:dyDescent="0.25">
      <c r="C942" s="245"/>
      <c r="D942" s="245"/>
      <c r="E942" s="245"/>
      <c r="F942" s="247"/>
    </row>
    <row r="943" spans="3:6" customFormat="1" ht="15" x14ac:dyDescent="0.25">
      <c r="C943" s="245"/>
      <c r="D943" s="245"/>
      <c r="E943" s="245"/>
      <c r="F943" s="247"/>
    </row>
    <row r="944" spans="3:6" customFormat="1" ht="15" x14ac:dyDescent="0.25">
      <c r="C944" s="245"/>
      <c r="D944" s="245"/>
      <c r="E944" s="245"/>
      <c r="F944" s="247"/>
    </row>
    <row r="945" spans="3:6" customFormat="1" ht="15" x14ac:dyDescent="0.25">
      <c r="C945" s="245"/>
      <c r="D945" s="245"/>
      <c r="E945" s="245"/>
      <c r="F945" s="247"/>
    </row>
    <row r="946" spans="3:6" customFormat="1" ht="15" x14ac:dyDescent="0.25">
      <c r="C946" s="245"/>
      <c r="D946" s="245"/>
      <c r="E946" s="245"/>
      <c r="F946" s="247"/>
    </row>
    <row r="947" spans="3:6" customFormat="1" ht="15" x14ac:dyDescent="0.25">
      <c r="C947" s="245"/>
      <c r="D947" s="245"/>
      <c r="E947" s="245"/>
      <c r="F947" s="247"/>
    </row>
    <row r="948" spans="3:6" customFormat="1" ht="15" x14ac:dyDescent="0.25">
      <c r="C948" s="245"/>
      <c r="D948" s="245"/>
      <c r="E948" s="245"/>
      <c r="F948" s="247"/>
    </row>
    <row r="949" spans="3:6" customFormat="1" ht="15" x14ac:dyDescent="0.25">
      <c r="C949" s="245"/>
      <c r="D949" s="245"/>
      <c r="E949" s="245"/>
      <c r="F949" s="247"/>
    </row>
    <row r="950" spans="3:6" customFormat="1" ht="15" x14ac:dyDescent="0.25">
      <c r="C950" s="245"/>
      <c r="D950" s="245"/>
      <c r="E950" s="245"/>
      <c r="F950" s="247"/>
    </row>
    <row r="951" spans="3:6" customFormat="1" ht="15" x14ac:dyDescent="0.25">
      <c r="C951" s="245"/>
      <c r="D951" s="245"/>
      <c r="E951" s="245"/>
      <c r="F951" s="247"/>
    </row>
    <row r="952" spans="3:6" customFormat="1" ht="15" x14ac:dyDescent="0.25">
      <c r="C952" s="245"/>
      <c r="D952" s="245"/>
      <c r="E952" s="245"/>
      <c r="F952" s="247"/>
    </row>
    <row r="953" spans="3:6" customFormat="1" ht="15" x14ac:dyDescent="0.25">
      <c r="C953" s="245"/>
      <c r="D953" s="245"/>
      <c r="E953" s="245"/>
      <c r="F953" s="247"/>
    </row>
    <row r="954" spans="3:6" customFormat="1" ht="15" x14ac:dyDescent="0.25">
      <c r="C954" s="245"/>
      <c r="D954" s="245"/>
      <c r="E954" s="245"/>
      <c r="F954" s="247"/>
    </row>
    <row r="955" spans="3:6" customFormat="1" ht="15" x14ac:dyDescent="0.25">
      <c r="C955" s="245"/>
      <c r="D955" s="245"/>
      <c r="E955" s="245"/>
      <c r="F955" s="247"/>
    </row>
    <row r="956" spans="3:6" customFormat="1" ht="15" x14ac:dyDescent="0.25">
      <c r="C956" s="245"/>
      <c r="D956" s="245"/>
      <c r="E956" s="245"/>
      <c r="F956" s="247"/>
    </row>
    <row r="957" spans="3:6" customFormat="1" ht="15" x14ac:dyDescent="0.25">
      <c r="C957" s="245"/>
      <c r="D957" s="245"/>
      <c r="E957" s="245"/>
      <c r="F957" s="247"/>
    </row>
    <row r="958" spans="3:6" customFormat="1" ht="15" x14ac:dyDescent="0.25">
      <c r="C958" s="245"/>
      <c r="D958" s="245"/>
      <c r="E958" s="245"/>
      <c r="F958" s="247"/>
    </row>
    <row r="959" spans="3:6" customFormat="1" ht="15" x14ac:dyDescent="0.25">
      <c r="C959" s="245"/>
      <c r="D959" s="245"/>
      <c r="E959" s="245"/>
      <c r="F959" s="247"/>
    </row>
    <row r="960" spans="3:6" customFormat="1" ht="15" x14ac:dyDescent="0.25">
      <c r="C960" s="245"/>
      <c r="D960" s="245"/>
      <c r="E960" s="245"/>
      <c r="F960" s="247"/>
    </row>
    <row r="961" spans="3:6" customFormat="1" ht="15" x14ac:dyDescent="0.25">
      <c r="C961" s="245"/>
      <c r="D961" s="245"/>
      <c r="E961" s="245"/>
      <c r="F961" s="247"/>
    </row>
    <row r="962" spans="3:6" customFormat="1" ht="15" x14ac:dyDescent="0.25">
      <c r="C962" s="245"/>
      <c r="D962" s="245"/>
      <c r="E962" s="245"/>
      <c r="F962" s="247"/>
    </row>
    <row r="963" spans="3:6" customFormat="1" ht="15" x14ac:dyDescent="0.25">
      <c r="C963" s="245"/>
      <c r="D963" s="245"/>
      <c r="E963" s="245"/>
      <c r="F963" s="247"/>
    </row>
    <row r="964" spans="3:6" customFormat="1" ht="15" x14ac:dyDescent="0.25">
      <c r="C964" s="245"/>
      <c r="D964" s="245"/>
      <c r="E964" s="245"/>
      <c r="F964" s="247"/>
    </row>
    <row r="965" spans="3:6" customFormat="1" ht="15" x14ac:dyDescent="0.25">
      <c r="C965" s="245"/>
      <c r="D965" s="245"/>
      <c r="E965" s="245"/>
      <c r="F965" s="247"/>
    </row>
    <row r="966" spans="3:6" customFormat="1" ht="15" x14ac:dyDescent="0.25">
      <c r="C966" s="245"/>
      <c r="D966" s="245"/>
      <c r="E966" s="245"/>
      <c r="F966" s="247"/>
    </row>
    <row r="967" spans="3:6" customFormat="1" ht="15" x14ac:dyDescent="0.25">
      <c r="C967" s="245"/>
      <c r="D967" s="245"/>
      <c r="E967" s="245"/>
      <c r="F967" s="247"/>
    </row>
    <row r="968" spans="3:6" customFormat="1" ht="15" x14ac:dyDescent="0.25">
      <c r="C968" s="245"/>
      <c r="D968" s="245"/>
      <c r="E968" s="245"/>
      <c r="F968" s="247"/>
    </row>
    <row r="969" spans="3:6" customFormat="1" ht="15" x14ac:dyDescent="0.25">
      <c r="C969" s="245"/>
      <c r="D969" s="245"/>
      <c r="E969" s="245"/>
      <c r="F969" s="247"/>
    </row>
    <row r="970" spans="3:6" customFormat="1" ht="15" x14ac:dyDescent="0.25">
      <c r="C970" s="245"/>
      <c r="D970" s="245"/>
      <c r="E970" s="245"/>
      <c r="F970" s="247"/>
    </row>
    <row r="971" spans="3:6" customFormat="1" ht="15" x14ac:dyDescent="0.25">
      <c r="C971" s="245"/>
      <c r="D971" s="245"/>
      <c r="E971" s="245"/>
      <c r="F971" s="247"/>
    </row>
    <row r="972" spans="3:6" customFormat="1" ht="15" x14ac:dyDescent="0.25">
      <c r="C972" s="245"/>
      <c r="D972" s="245"/>
      <c r="E972" s="245"/>
      <c r="F972" s="247"/>
    </row>
    <row r="973" spans="3:6" customFormat="1" ht="15" x14ac:dyDescent="0.25">
      <c r="C973" s="245"/>
      <c r="D973" s="245"/>
      <c r="E973" s="245"/>
      <c r="F973" s="247"/>
    </row>
    <row r="974" spans="3:6" customFormat="1" ht="15" x14ac:dyDescent="0.25">
      <c r="C974" s="245"/>
      <c r="D974" s="245"/>
      <c r="E974" s="245"/>
      <c r="F974" s="247"/>
    </row>
    <row r="975" spans="3:6" customFormat="1" ht="15" x14ac:dyDescent="0.25">
      <c r="C975" s="245"/>
      <c r="D975" s="245"/>
      <c r="E975" s="245"/>
      <c r="F975" s="247"/>
    </row>
    <row r="976" spans="3:6" customFormat="1" ht="15" x14ac:dyDescent="0.25">
      <c r="C976" s="245"/>
      <c r="D976" s="245"/>
      <c r="E976" s="245"/>
      <c r="F976" s="247"/>
    </row>
    <row r="977" spans="3:6" customFormat="1" ht="15" x14ac:dyDescent="0.25">
      <c r="C977" s="245"/>
      <c r="D977" s="245"/>
      <c r="E977" s="245"/>
      <c r="F977" s="247"/>
    </row>
    <row r="978" spans="3:6" customFormat="1" ht="15" x14ac:dyDescent="0.25">
      <c r="C978" s="245"/>
      <c r="D978" s="245"/>
      <c r="E978" s="245"/>
      <c r="F978" s="247"/>
    </row>
    <row r="979" spans="3:6" customFormat="1" ht="15" x14ac:dyDescent="0.25">
      <c r="C979" s="245"/>
      <c r="D979" s="245"/>
      <c r="E979" s="245"/>
      <c r="F979" s="247"/>
    </row>
    <row r="980" spans="3:6" customFormat="1" ht="15" x14ac:dyDescent="0.25">
      <c r="C980" s="245"/>
      <c r="D980" s="245"/>
      <c r="E980" s="245"/>
      <c r="F980" s="247"/>
    </row>
    <row r="981" spans="3:6" customFormat="1" ht="15" x14ac:dyDescent="0.25">
      <c r="C981" s="245"/>
      <c r="D981" s="245"/>
      <c r="E981" s="245"/>
      <c r="F981" s="247"/>
    </row>
    <row r="982" spans="3:6" customFormat="1" ht="15" x14ac:dyDescent="0.25">
      <c r="C982" s="245"/>
      <c r="D982" s="245"/>
      <c r="E982" s="245"/>
      <c r="F982" s="247"/>
    </row>
    <row r="983" spans="3:6" customFormat="1" ht="15" x14ac:dyDescent="0.25">
      <c r="C983" s="245"/>
      <c r="D983" s="245"/>
      <c r="E983" s="245"/>
      <c r="F983" s="247"/>
    </row>
    <row r="984" spans="3:6" customFormat="1" ht="15" x14ac:dyDescent="0.25">
      <c r="C984" s="245"/>
      <c r="D984" s="245"/>
      <c r="E984" s="245"/>
      <c r="F984" s="247"/>
    </row>
    <row r="985" spans="3:6" customFormat="1" ht="15" x14ac:dyDescent="0.25">
      <c r="C985" s="245"/>
      <c r="D985" s="245"/>
      <c r="E985" s="245"/>
      <c r="F985" s="247"/>
    </row>
    <row r="986" spans="3:6" customFormat="1" ht="15" x14ac:dyDescent="0.25">
      <c r="C986" s="245"/>
      <c r="D986" s="245"/>
      <c r="E986" s="245"/>
      <c r="F986" s="247"/>
    </row>
    <row r="987" spans="3:6" customFormat="1" ht="15" x14ac:dyDescent="0.25">
      <c r="C987" s="245"/>
      <c r="D987" s="245"/>
      <c r="E987" s="245"/>
      <c r="F987" s="247"/>
    </row>
    <row r="988" spans="3:6" customFormat="1" ht="15" x14ac:dyDescent="0.25">
      <c r="C988" s="245"/>
      <c r="D988" s="245"/>
      <c r="E988" s="245"/>
      <c r="F988" s="247"/>
    </row>
    <row r="989" spans="3:6" customFormat="1" ht="15" x14ac:dyDescent="0.25">
      <c r="C989" s="245"/>
      <c r="D989" s="245"/>
      <c r="E989" s="245"/>
      <c r="F989" s="247"/>
    </row>
    <row r="990" spans="3:6" customFormat="1" ht="15" x14ac:dyDescent="0.25">
      <c r="C990" s="245"/>
      <c r="D990" s="245"/>
      <c r="E990" s="245"/>
      <c r="F990" s="247"/>
    </row>
    <row r="991" spans="3:6" customFormat="1" ht="15" x14ac:dyDescent="0.25">
      <c r="C991" s="245"/>
      <c r="D991" s="245"/>
      <c r="E991" s="245"/>
      <c r="F991" s="247"/>
    </row>
    <row r="992" spans="3:6" customFormat="1" ht="15" x14ac:dyDescent="0.25">
      <c r="C992" s="245"/>
      <c r="D992" s="245"/>
      <c r="E992" s="245"/>
      <c r="F992" s="247"/>
    </row>
    <row r="993" spans="3:6" customFormat="1" ht="15" x14ac:dyDescent="0.25">
      <c r="C993" s="245"/>
      <c r="D993" s="245"/>
      <c r="E993" s="245"/>
      <c r="F993" s="247"/>
    </row>
    <row r="994" spans="3:6" customFormat="1" ht="15" x14ac:dyDescent="0.25">
      <c r="C994" s="245"/>
      <c r="D994" s="245"/>
      <c r="E994" s="245"/>
      <c r="F994" s="247"/>
    </row>
    <row r="995" spans="3:6" customFormat="1" ht="15" x14ac:dyDescent="0.25">
      <c r="C995" s="245"/>
      <c r="D995" s="245"/>
      <c r="E995" s="245"/>
      <c r="F995" s="247"/>
    </row>
    <row r="996" spans="3:6" customFormat="1" ht="15" x14ac:dyDescent="0.25">
      <c r="C996" s="245"/>
      <c r="D996" s="245"/>
      <c r="E996" s="245"/>
      <c r="F996" s="247"/>
    </row>
    <row r="997" spans="3:6" customFormat="1" ht="15" x14ac:dyDescent="0.25">
      <c r="C997" s="245"/>
      <c r="D997" s="245"/>
      <c r="E997" s="245"/>
      <c r="F997" s="247"/>
    </row>
    <row r="998" spans="3:6" customFormat="1" ht="15" x14ac:dyDescent="0.25">
      <c r="C998" s="245"/>
      <c r="D998" s="245"/>
      <c r="E998" s="245"/>
      <c r="F998" s="247"/>
    </row>
    <row r="999" spans="3:6" customFormat="1" ht="15" x14ac:dyDescent="0.25">
      <c r="C999" s="245"/>
      <c r="D999" s="245"/>
      <c r="E999" s="245"/>
      <c r="F999" s="247"/>
    </row>
    <row r="1000" spans="3:6" customFormat="1" ht="15" x14ac:dyDescent="0.25">
      <c r="C1000" s="245"/>
      <c r="D1000" s="245"/>
      <c r="E1000" s="245"/>
      <c r="F1000" s="247"/>
    </row>
    <row r="1001" spans="3:6" customFormat="1" ht="15" x14ac:dyDescent="0.25">
      <c r="C1001" s="245"/>
      <c r="D1001" s="245"/>
      <c r="E1001" s="245"/>
      <c r="F1001" s="247"/>
    </row>
    <row r="1002" spans="3:6" customFormat="1" ht="15" x14ac:dyDescent="0.25">
      <c r="C1002" s="245"/>
      <c r="D1002" s="245"/>
      <c r="E1002" s="245"/>
      <c r="F1002" s="247"/>
    </row>
    <row r="1003" spans="3:6" customFormat="1" ht="15" x14ac:dyDescent="0.25">
      <c r="C1003" s="245"/>
      <c r="D1003" s="245"/>
      <c r="E1003" s="245"/>
      <c r="F1003" s="247"/>
    </row>
    <row r="1004" spans="3:6" customFormat="1" ht="15" x14ac:dyDescent="0.25">
      <c r="C1004" s="245"/>
      <c r="D1004" s="245"/>
      <c r="E1004" s="245"/>
      <c r="F1004" s="247"/>
    </row>
    <row r="1005" spans="3:6" customFormat="1" ht="15" x14ac:dyDescent="0.25">
      <c r="C1005" s="245"/>
      <c r="D1005" s="245"/>
      <c r="E1005" s="245"/>
      <c r="F1005" s="247"/>
    </row>
    <row r="1006" spans="3:6" customFormat="1" ht="15" x14ac:dyDescent="0.25">
      <c r="C1006" s="245"/>
      <c r="D1006" s="245"/>
      <c r="E1006" s="245"/>
      <c r="F1006" s="247"/>
    </row>
    <row r="1007" spans="3:6" customFormat="1" ht="15" x14ac:dyDescent="0.25">
      <c r="C1007" s="245"/>
      <c r="D1007" s="245"/>
      <c r="E1007" s="245"/>
      <c r="F1007" s="247"/>
    </row>
    <row r="1008" spans="3:6" customFormat="1" ht="15" x14ac:dyDescent="0.25">
      <c r="C1008" s="245"/>
      <c r="D1008" s="245"/>
      <c r="E1008" s="245"/>
      <c r="F1008" s="247"/>
    </row>
    <row r="1009" spans="3:6" customFormat="1" ht="15" x14ac:dyDescent="0.25">
      <c r="C1009" s="245"/>
      <c r="D1009" s="245"/>
      <c r="E1009" s="245"/>
      <c r="F1009" s="247"/>
    </row>
    <row r="1010" spans="3:6" customFormat="1" ht="15" x14ac:dyDescent="0.25">
      <c r="C1010" s="245"/>
      <c r="D1010" s="245"/>
      <c r="E1010" s="245"/>
      <c r="F1010" s="247"/>
    </row>
    <row r="1011" spans="3:6" customFormat="1" ht="15" x14ac:dyDescent="0.25">
      <c r="C1011" s="245"/>
      <c r="D1011" s="245"/>
      <c r="E1011" s="245"/>
      <c r="F1011" s="247"/>
    </row>
    <row r="1012" spans="3:6" customFormat="1" ht="15" x14ac:dyDescent="0.25">
      <c r="C1012" s="245"/>
      <c r="D1012" s="245"/>
      <c r="E1012" s="245"/>
      <c r="F1012" s="247"/>
    </row>
    <row r="1013" spans="3:6" customFormat="1" ht="15" x14ac:dyDescent="0.25">
      <c r="C1013" s="245"/>
      <c r="D1013" s="245"/>
      <c r="E1013" s="245"/>
      <c r="F1013" s="247"/>
    </row>
    <row r="1014" spans="3:6" customFormat="1" ht="15" x14ac:dyDescent="0.25">
      <c r="C1014" s="245"/>
      <c r="D1014" s="245"/>
      <c r="E1014" s="245"/>
      <c r="F1014" s="247"/>
    </row>
    <row r="1015" spans="3:6" customFormat="1" ht="15" x14ac:dyDescent="0.25">
      <c r="C1015" s="245"/>
      <c r="D1015" s="245"/>
      <c r="E1015" s="245"/>
      <c r="F1015" s="247"/>
    </row>
    <row r="1016" spans="3:6" customFormat="1" ht="15" x14ac:dyDescent="0.25">
      <c r="C1016" s="245"/>
      <c r="D1016" s="245"/>
      <c r="E1016" s="245"/>
      <c r="F1016" s="247"/>
    </row>
    <row r="1017" spans="3:6" customFormat="1" ht="15" x14ac:dyDescent="0.25">
      <c r="C1017" s="245"/>
      <c r="D1017" s="245"/>
      <c r="E1017" s="245"/>
      <c r="F1017" s="247"/>
    </row>
    <row r="1018" spans="3:6" customFormat="1" ht="15" x14ac:dyDescent="0.25">
      <c r="C1018" s="245"/>
      <c r="D1018" s="245"/>
      <c r="E1018" s="245"/>
      <c r="F1018" s="247"/>
    </row>
    <row r="1019" spans="3:6" customFormat="1" ht="15" x14ac:dyDescent="0.25">
      <c r="C1019" s="245"/>
      <c r="D1019" s="245"/>
      <c r="E1019" s="245"/>
      <c r="F1019" s="247"/>
    </row>
    <row r="1020" spans="3:6" customFormat="1" ht="15" x14ac:dyDescent="0.25">
      <c r="C1020" s="245"/>
      <c r="D1020" s="245"/>
      <c r="E1020" s="245"/>
      <c r="F1020" s="247"/>
    </row>
    <row r="1021" spans="3:6" customFormat="1" ht="15" x14ac:dyDescent="0.25">
      <c r="C1021" s="245"/>
      <c r="D1021" s="245"/>
      <c r="E1021" s="245"/>
      <c r="F1021" s="247"/>
    </row>
    <row r="1022" spans="3:6" customFormat="1" ht="15" x14ac:dyDescent="0.25">
      <c r="C1022" s="245"/>
      <c r="D1022" s="245"/>
      <c r="E1022" s="245"/>
      <c r="F1022" s="247"/>
    </row>
    <row r="1023" spans="3:6" customFormat="1" ht="15" x14ac:dyDescent="0.25">
      <c r="C1023" s="245"/>
      <c r="D1023" s="245"/>
      <c r="E1023" s="245"/>
      <c r="F1023" s="247"/>
    </row>
    <row r="1024" spans="3:6" customFormat="1" ht="15" x14ac:dyDescent="0.25">
      <c r="C1024" s="245"/>
      <c r="D1024" s="245"/>
      <c r="E1024" s="245"/>
      <c r="F1024" s="247"/>
    </row>
    <row r="1025" spans="3:6" customFormat="1" ht="15" x14ac:dyDescent="0.25">
      <c r="C1025" s="245"/>
      <c r="D1025" s="245"/>
      <c r="E1025" s="245"/>
      <c r="F1025" s="247"/>
    </row>
    <row r="1026" spans="3:6" customFormat="1" ht="15" x14ac:dyDescent="0.25">
      <c r="C1026" s="245"/>
      <c r="D1026" s="245"/>
      <c r="E1026" s="245"/>
      <c r="F1026" s="247"/>
    </row>
    <row r="1027" spans="3:6" customFormat="1" ht="15" x14ac:dyDescent="0.25">
      <c r="C1027" s="245"/>
      <c r="D1027" s="245"/>
      <c r="E1027" s="245"/>
      <c r="F1027" s="247"/>
    </row>
    <row r="1028" spans="3:6" customFormat="1" ht="15" x14ac:dyDescent="0.25">
      <c r="C1028" s="245"/>
      <c r="D1028" s="245"/>
      <c r="E1028" s="245"/>
      <c r="F1028" s="247"/>
    </row>
    <row r="1029" spans="3:6" customFormat="1" ht="15" x14ac:dyDescent="0.25">
      <c r="C1029" s="245"/>
      <c r="D1029" s="245"/>
      <c r="E1029" s="245"/>
      <c r="F1029" s="247"/>
    </row>
    <row r="1030" spans="3:6" customFormat="1" ht="15" x14ac:dyDescent="0.25">
      <c r="C1030" s="245"/>
      <c r="D1030" s="245"/>
      <c r="E1030" s="245"/>
      <c r="F1030" s="247"/>
    </row>
    <row r="1031" spans="3:6" customFormat="1" ht="15" x14ac:dyDescent="0.25">
      <c r="C1031" s="245"/>
      <c r="D1031" s="245"/>
      <c r="E1031" s="245"/>
      <c r="F1031" s="247"/>
    </row>
    <row r="1032" spans="3:6" customFormat="1" ht="15" x14ac:dyDescent="0.25">
      <c r="C1032" s="245"/>
      <c r="D1032" s="245"/>
      <c r="E1032" s="245"/>
      <c r="F1032" s="247"/>
    </row>
    <row r="1033" spans="3:6" customFormat="1" ht="15" x14ac:dyDescent="0.25">
      <c r="C1033" s="245"/>
      <c r="D1033" s="245"/>
      <c r="E1033" s="245"/>
      <c r="F1033" s="247"/>
    </row>
    <row r="1034" spans="3:6" customFormat="1" ht="15" x14ac:dyDescent="0.25">
      <c r="C1034" s="245"/>
      <c r="D1034" s="245"/>
      <c r="E1034" s="245"/>
      <c r="F1034" s="247"/>
    </row>
    <row r="1035" spans="3:6" customFormat="1" ht="15" x14ac:dyDescent="0.25">
      <c r="C1035" s="245"/>
      <c r="D1035" s="245"/>
      <c r="E1035" s="245"/>
      <c r="F1035" s="247"/>
    </row>
    <row r="1036" spans="3:6" customFormat="1" ht="15" x14ac:dyDescent="0.25">
      <c r="C1036" s="245"/>
      <c r="D1036" s="245"/>
      <c r="E1036" s="245"/>
      <c r="F1036" s="247"/>
    </row>
    <row r="1037" spans="3:6" customFormat="1" ht="15" x14ac:dyDescent="0.25">
      <c r="C1037" s="245"/>
      <c r="D1037" s="245"/>
      <c r="E1037" s="245"/>
      <c r="F1037" s="247"/>
    </row>
    <row r="1038" spans="3:6" customFormat="1" ht="15" x14ac:dyDescent="0.25">
      <c r="C1038" s="245"/>
      <c r="D1038" s="245"/>
      <c r="E1038" s="245"/>
      <c r="F1038" s="247"/>
    </row>
    <row r="1039" spans="3:6" customFormat="1" ht="15" x14ac:dyDescent="0.25">
      <c r="C1039" s="245"/>
      <c r="D1039" s="245"/>
      <c r="E1039" s="245"/>
      <c r="F1039" s="247"/>
    </row>
    <row r="1040" spans="3:6" customFormat="1" ht="15" x14ac:dyDescent="0.25">
      <c r="C1040" s="245"/>
      <c r="D1040" s="245"/>
      <c r="E1040" s="245"/>
      <c r="F1040" s="247"/>
    </row>
    <row r="1041" spans="3:6" customFormat="1" ht="15" x14ac:dyDescent="0.25">
      <c r="C1041" s="245"/>
      <c r="D1041" s="245"/>
      <c r="E1041" s="245"/>
      <c r="F1041" s="247"/>
    </row>
    <row r="1042" spans="3:6" customFormat="1" ht="15" x14ac:dyDescent="0.25">
      <c r="C1042" s="245"/>
      <c r="D1042" s="245"/>
      <c r="E1042" s="245"/>
      <c r="F1042" s="247"/>
    </row>
    <row r="1043" spans="3:6" customFormat="1" ht="15" x14ac:dyDescent="0.25">
      <c r="C1043" s="245"/>
      <c r="D1043" s="245"/>
      <c r="E1043" s="245"/>
      <c r="F1043" s="247"/>
    </row>
    <row r="1044" spans="3:6" customFormat="1" ht="15" x14ac:dyDescent="0.25">
      <c r="C1044" s="245"/>
      <c r="D1044" s="245"/>
      <c r="E1044" s="245"/>
      <c r="F1044" s="247"/>
    </row>
    <row r="1045" spans="3:6" customFormat="1" ht="15" x14ac:dyDescent="0.25">
      <c r="C1045" s="245"/>
      <c r="D1045" s="245"/>
      <c r="E1045" s="245"/>
      <c r="F1045" s="247"/>
    </row>
    <row r="1046" spans="3:6" customFormat="1" ht="15" x14ac:dyDescent="0.25">
      <c r="C1046" s="245"/>
      <c r="D1046" s="245"/>
      <c r="E1046" s="245"/>
      <c r="F1046" s="247"/>
    </row>
    <row r="1047" spans="3:6" customFormat="1" ht="15" x14ac:dyDescent="0.25">
      <c r="C1047" s="245"/>
      <c r="D1047" s="245"/>
      <c r="E1047" s="245"/>
      <c r="F1047" s="247"/>
    </row>
    <row r="1048" spans="3:6" customFormat="1" ht="15" x14ac:dyDescent="0.25">
      <c r="C1048" s="245"/>
      <c r="D1048" s="245"/>
      <c r="E1048" s="245"/>
      <c r="F1048" s="247"/>
    </row>
    <row r="1049" spans="3:6" customFormat="1" ht="15" x14ac:dyDescent="0.25">
      <c r="C1049" s="245"/>
      <c r="D1049" s="245"/>
      <c r="E1049" s="245"/>
      <c r="F1049" s="247"/>
    </row>
    <row r="1050" spans="3:6" customFormat="1" ht="15" x14ac:dyDescent="0.25">
      <c r="C1050" s="245"/>
      <c r="D1050" s="245"/>
      <c r="E1050" s="245"/>
      <c r="F1050" s="247"/>
    </row>
    <row r="1051" spans="3:6" customFormat="1" ht="15" x14ac:dyDescent="0.25">
      <c r="C1051" s="245"/>
      <c r="D1051" s="245"/>
      <c r="E1051" s="245"/>
      <c r="F1051" s="247"/>
    </row>
    <row r="1052" spans="3:6" customFormat="1" ht="15" x14ac:dyDescent="0.25">
      <c r="C1052" s="245"/>
      <c r="D1052" s="245"/>
      <c r="E1052" s="245"/>
      <c r="F1052" s="247"/>
    </row>
    <row r="1053" spans="3:6" customFormat="1" ht="15" x14ac:dyDescent="0.25">
      <c r="C1053" s="245"/>
      <c r="D1053" s="245"/>
      <c r="E1053" s="245"/>
      <c r="F1053" s="247"/>
    </row>
    <row r="1054" spans="3:6" customFormat="1" ht="15" x14ac:dyDescent="0.25">
      <c r="C1054" s="245"/>
      <c r="D1054" s="245"/>
      <c r="E1054" s="245"/>
      <c r="F1054" s="247"/>
    </row>
    <row r="1055" spans="3:6" customFormat="1" ht="15" x14ac:dyDescent="0.25">
      <c r="C1055" s="245"/>
      <c r="D1055" s="245"/>
      <c r="E1055" s="245"/>
      <c r="F1055" s="247"/>
    </row>
    <row r="1056" spans="3:6" customFormat="1" ht="15" x14ac:dyDescent="0.25">
      <c r="C1056" s="245"/>
      <c r="D1056" s="245"/>
      <c r="E1056" s="245"/>
      <c r="F1056" s="247"/>
    </row>
    <row r="1057" spans="3:6" customFormat="1" ht="15" x14ac:dyDescent="0.25">
      <c r="C1057" s="245"/>
      <c r="D1057" s="245"/>
      <c r="E1057" s="245"/>
      <c r="F1057" s="247"/>
    </row>
    <row r="1058" spans="3:6" customFormat="1" ht="15" x14ac:dyDescent="0.25">
      <c r="C1058" s="245"/>
      <c r="D1058" s="245"/>
      <c r="E1058" s="245"/>
      <c r="F1058" s="247"/>
    </row>
    <row r="1059" spans="3:6" customFormat="1" ht="15" x14ac:dyDescent="0.25">
      <c r="C1059" s="245"/>
      <c r="D1059" s="245"/>
      <c r="E1059" s="245"/>
      <c r="F1059" s="247"/>
    </row>
    <row r="1060" spans="3:6" customFormat="1" ht="15" x14ac:dyDescent="0.25">
      <c r="C1060" s="245"/>
      <c r="D1060" s="245"/>
      <c r="E1060" s="245"/>
      <c r="F1060" s="247"/>
    </row>
    <row r="1061" spans="3:6" customFormat="1" ht="15" x14ac:dyDescent="0.25">
      <c r="C1061" s="245"/>
      <c r="D1061" s="245"/>
      <c r="E1061" s="245"/>
      <c r="F1061" s="247"/>
    </row>
    <row r="1062" spans="3:6" customFormat="1" ht="15" x14ac:dyDescent="0.25">
      <c r="C1062" s="245"/>
      <c r="D1062" s="245"/>
      <c r="E1062" s="245"/>
      <c r="F1062" s="247"/>
    </row>
    <row r="1063" spans="3:6" customFormat="1" ht="15" x14ac:dyDescent="0.25">
      <c r="C1063" s="245"/>
      <c r="D1063" s="245"/>
      <c r="E1063" s="245"/>
      <c r="F1063" s="247"/>
    </row>
    <row r="1064" spans="3:6" customFormat="1" ht="15" x14ac:dyDescent="0.25">
      <c r="C1064" s="245"/>
      <c r="D1064" s="245"/>
      <c r="E1064" s="245"/>
      <c r="F1064" s="247"/>
    </row>
    <row r="1065" spans="3:6" customFormat="1" ht="15" x14ac:dyDescent="0.25">
      <c r="C1065" s="245"/>
      <c r="D1065" s="245"/>
      <c r="E1065" s="245"/>
      <c r="F1065" s="247"/>
    </row>
    <row r="1066" spans="3:6" customFormat="1" ht="15" x14ac:dyDescent="0.25">
      <c r="C1066" s="245"/>
      <c r="D1066" s="245"/>
      <c r="E1066" s="245"/>
      <c r="F1066" s="247"/>
    </row>
    <row r="1067" spans="3:6" customFormat="1" ht="15" x14ac:dyDescent="0.25">
      <c r="C1067" s="245"/>
      <c r="D1067" s="245"/>
      <c r="E1067" s="245"/>
      <c r="F1067" s="247"/>
    </row>
    <row r="1068" spans="3:6" customFormat="1" ht="15" x14ac:dyDescent="0.25">
      <c r="C1068" s="245"/>
      <c r="D1068" s="245"/>
      <c r="E1068" s="245"/>
      <c r="F1068" s="247"/>
    </row>
    <row r="1069" spans="3:6" customFormat="1" ht="15" x14ac:dyDescent="0.25">
      <c r="C1069" s="245"/>
      <c r="D1069" s="245"/>
      <c r="E1069" s="245"/>
      <c r="F1069" s="247"/>
    </row>
    <row r="1070" spans="3:6" customFormat="1" ht="15" x14ac:dyDescent="0.25">
      <c r="C1070" s="245"/>
      <c r="D1070" s="245"/>
      <c r="E1070" s="245"/>
      <c r="F1070" s="247"/>
    </row>
    <row r="1071" spans="3:6" customFormat="1" ht="15" x14ac:dyDescent="0.25">
      <c r="C1071" s="245"/>
      <c r="D1071" s="245"/>
      <c r="E1071" s="245"/>
      <c r="F1071" s="247"/>
    </row>
    <row r="1072" spans="3:6" customFormat="1" ht="15" x14ac:dyDescent="0.25">
      <c r="C1072" s="245"/>
      <c r="D1072" s="245"/>
      <c r="E1072" s="245"/>
      <c r="F1072" s="247"/>
    </row>
    <row r="1073" spans="3:6" customFormat="1" ht="15" x14ac:dyDescent="0.25">
      <c r="C1073" s="245"/>
      <c r="D1073" s="245"/>
      <c r="E1073" s="245"/>
      <c r="F1073" s="247"/>
    </row>
    <row r="1074" spans="3:6" customFormat="1" ht="15" x14ac:dyDescent="0.25">
      <c r="C1074" s="245"/>
      <c r="D1074" s="245"/>
      <c r="E1074" s="245"/>
      <c r="F1074" s="247"/>
    </row>
    <row r="1075" spans="3:6" customFormat="1" ht="15" x14ac:dyDescent="0.25">
      <c r="C1075" s="245"/>
      <c r="D1075" s="245"/>
      <c r="E1075" s="245"/>
      <c r="F1075" s="247"/>
    </row>
    <row r="1076" spans="3:6" customFormat="1" ht="15" x14ac:dyDescent="0.25">
      <c r="C1076" s="245"/>
      <c r="D1076" s="245"/>
      <c r="E1076" s="245"/>
      <c r="F1076" s="247"/>
    </row>
    <row r="1077" spans="3:6" customFormat="1" ht="15" x14ac:dyDescent="0.25">
      <c r="C1077" s="245"/>
      <c r="D1077" s="245"/>
      <c r="E1077" s="245"/>
      <c r="F1077" s="247"/>
    </row>
    <row r="1078" spans="3:6" customFormat="1" ht="15" x14ac:dyDescent="0.25">
      <c r="C1078" s="245"/>
      <c r="D1078" s="245"/>
      <c r="E1078" s="245"/>
      <c r="F1078" s="247"/>
    </row>
    <row r="1079" spans="3:6" customFormat="1" ht="15" x14ac:dyDescent="0.25">
      <c r="C1079" s="245"/>
      <c r="D1079" s="245"/>
      <c r="E1079" s="245"/>
      <c r="F1079" s="247"/>
    </row>
    <row r="1080" spans="3:6" customFormat="1" ht="15" x14ac:dyDescent="0.25">
      <c r="C1080" s="245"/>
      <c r="D1080" s="245"/>
      <c r="E1080" s="245"/>
      <c r="F1080" s="247"/>
    </row>
    <row r="1081" spans="3:6" customFormat="1" ht="15" x14ac:dyDescent="0.25">
      <c r="C1081" s="245"/>
      <c r="D1081" s="245"/>
      <c r="E1081" s="245"/>
      <c r="F1081" s="247"/>
    </row>
    <row r="1082" spans="3:6" customFormat="1" ht="15" x14ac:dyDescent="0.25">
      <c r="C1082" s="245"/>
      <c r="D1082" s="245"/>
      <c r="E1082" s="245"/>
      <c r="F1082" s="247"/>
    </row>
    <row r="1083" spans="3:6" customFormat="1" ht="15" x14ac:dyDescent="0.25">
      <c r="C1083" s="245"/>
      <c r="D1083" s="245"/>
      <c r="E1083" s="245"/>
      <c r="F1083" s="247"/>
    </row>
    <row r="1084" spans="3:6" customFormat="1" ht="15" x14ac:dyDescent="0.25">
      <c r="C1084" s="245"/>
      <c r="D1084" s="245"/>
      <c r="E1084" s="245"/>
      <c r="F1084" s="247"/>
    </row>
    <row r="1085" spans="3:6" customFormat="1" ht="15" x14ac:dyDescent="0.25">
      <c r="C1085" s="245"/>
      <c r="D1085" s="245"/>
      <c r="E1085" s="245"/>
      <c r="F1085" s="247"/>
    </row>
    <row r="1086" spans="3:6" customFormat="1" ht="15" x14ac:dyDescent="0.25">
      <c r="C1086" s="245"/>
      <c r="D1086" s="245"/>
      <c r="E1086" s="245"/>
      <c r="F1086" s="247"/>
    </row>
    <row r="1087" spans="3:6" customFormat="1" ht="15" x14ac:dyDescent="0.25">
      <c r="C1087" s="245"/>
      <c r="D1087" s="245"/>
      <c r="E1087" s="245"/>
      <c r="F1087" s="247"/>
    </row>
    <row r="1088" spans="3:6" customFormat="1" ht="15" x14ac:dyDescent="0.25">
      <c r="C1088" s="245"/>
      <c r="D1088" s="245"/>
      <c r="E1088" s="245"/>
      <c r="F1088" s="247"/>
    </row>
    <row r="1089" spans="3:6" customFormat="1" ht="15" x14ac:dyDescent="0.25">
      <c r="C1089" s="245"/>
      <c r="D1089" s="245"/>
      <c r="E1089" s="245"/>
      <c r="F1089" s="247"/>
    </row>
    <row r="1090" spans="3:6" customFormat="1" ht="15" x14ac:dyDescent="0.25">
      <c r="C1090" s="245"/>
      <c r="D1090" s="245"/>
      <c r="E1090" s="245"/>
      <c r="F1090" s="247"/>
    </row>
    <row r="1091" spans="3:6" customFormat="1" ht="15" x14ac:dyDescent="0.25">
      <c r="C1091" s="245"/>
      <c r="D1091" s="245"/>
      <c r="E1091" s="245"/>
      <c r="F1091" s="247"/>
    </row>
    <row r="1092" spans="3:6" customFormat="1" ht="15" x14ac:dyDescent="0.25">
      <c r="C1092" s="245"/>
      <c r="D1092" s="245"/>
      <c r="E1092" s="245"/>
      <c r="F1092" s="247"/>
    </row>
    <row r="1093" spans="3:6" customFormat="1" ht="15" x14ac:dyDescent="0.25">
      <c r="C1093" s="245"/>
      <c r="D1093" s="245"/>
      <c r="E1093" s="245"/>
      <c r="F1093" s="247"/>
    </row>
    <row r="1094" spans="3:6" customFormat="1" ht="15" x14ac:dyDescent="0.25">
      <c r="C1094" s="245"/>
      <c r="D1094" s="245"/>
      <c r="E1094" s="245"/>
      <c r="F1094" s="247"/>
    </row>
    <row r="1095" spans="3:6" customFormat="1" ht="15" x14ac:dyDescent="0.25">
      <c r="C1095" s="245"/>
      <c r="D1095" s="245"/>
      <c r="E1095" s="245"/>
      <c r="F1095" s="247"/>
    </row>
    <row r="1096" spans="3:6" customFormat="1" ht="15" x14ac:dyDescent="0.25">
      <c r="C1096" s="245"/>
      <c r="D1096" s="245"/>
      <c r="E1096" s="245"/>
      <c r="F1096" s="247"/>
    </row>
    <row r="1097" spans="3:6" customFormat="1" ht="15" x14ac:dyDescent="0.25">
      <c r="C1097" s="245"/>
      <c r="D1097" s="245"/>
      <c r="E1097" s="245"/>
      <c r="F1097" s="247"/>
    </row>
    <row r="1098" spans="3:6" customFormat="1" ht="15" x14ac:dyDescent="0.25">
      <c r="C1098" s="245"/>
      <c r="D1098" s="245"/>
      <c r="E1098" s="245"/>
      <c r="F1098" s="247"/>
    </row>
    <row r="1099" spans="3:6" customFormat="1" ht="15" x14ac:dyDescent="0.25">
      <c r="C1099" s="245"/>
      <c r="D1099" s="245"/>
      <c r="E1099" s="245"/>
      <c r="F1099" s="247"/>
    </row>
    <row r="1100" spans="3:6" customFormat="1" ht="15" x14ac:dyDescent="0.25">
      <c r="C1100" s="245"/>
      <c r="D1100" s="245"/>
      <c r="E1100" s="245"/>
      <c r="F1100" s="247"/>
    </row>
    <row r="1101" spans="3:6" customFormat="1" ht="15" x14ac:dyDescent="0.25">
      <c r="C1101" s="245"/>
      <c r="D1101" s="245"/>
      <c r="E1101" s="245"/>
      <c r="F1101" s="247"/>
    </row>
    <row r="1102" spans="3:6" customFormat="1" ht="15" x14ac:dyDescent="0.25">
      <c r="C1102" s="245"/>
      <c r="D1102" s="245"/>
      <c r="E1102" s="245"/>
      <c r="F1102" s="247"/>
    </row>
    <row r="1103" spans="3:6" customFormat="1" ht="15" x14ac:dyDescent="0.25">
      <c r="C1103" s="245"/>
      <c r="D1103" s="245"/>
      <c r="E1103" s="245"/>
      <c r="F1103" s="247"/>
    </row>
    <row r="1104" spans="3:6" customFormat="1" ht="15" x14ac:dyDescent="0.25">
      <c r="C1104" s="245"/>
      <c r="D1104" s="245"/>
      <c r="E1104" s="245"/>
      <c r="F1104" s="247"/>
    </row>
    <row r="1105" spans="3:6" customFormat="1" ht="15" x14ac:dyDescent="0.25">
      <c r="C1105" s="245"/>
      <c r="D1105" s="245"/>
      <c r="E1105" s="245"/>
      <c r="F1105" s="247"/>
    </row>
    <row r="1106" spans="3:6" customFormat="1" ht="15" x14ac:dyDescent="0.25">
      <c r="C1106" s="245"/>
      <c r="D1106" s="245"/>
      <c r="E1106" s="245"/>
      <c r="F1106" s="247"/>
    </row>
    <row r="1107" spans="3:6" customFormat="1" ht="15" x14ac:dyDescent="0.25">
      <c r="C1107" s="245"/>
      <c r="D1107" s="245"/>
      <c r="E1107" s="245"/>
      <c r="F1107" s="247"/>
    </row>
    <row r="1108" spans="3:6" customFormat="1" ht="15" x14ac:dyDescent="0.25">
      <c r="C1108" s="245"/>
      <c r="D1108" s="245"/>
      <c r="E1108" s="245"/>
      <c r="F1108" s="247"/>
    </row>
    <row r="1109" spans="3:6" customFormat="1" ht="15" x14ac:dyDescent="0.25">
      <c r="C1109" s="245"/>
      <c r="D1109" s="245"/>
      <c r="E1109" s="245"/>
      <c r="F1109" s="247"/>
    </row>
    <row r="1110" spans="3:6" customFormat="1" ht="15" x14ac:dyDescent="0.25">
      <c r="C1110" s="245"/>
      <c r="D1110" s="245"/>
      <c r="E1110" s="245"/>
      <c r="F1110" s="247"/>
    </row>
    <row r="1111" spans="3:6" customFormat="1" ht="15" x14ac:dyDescent="0.25">
      <c r="C1111" s="245"/>
      <c r="D1111" s="245"/>
      <c r="E1111" s="245"/>
      <c r="F1111" s="247"/>
    </row>
    <row r="1112" spans="3:6" customFormat="1" ht="15" x14ac:dyDescent="0.25">
      <c r="C1112" s="245"/>
      <c r="D1112" s="245"/>
      <c r="E1112" s="245"/>
      <c r="F1112" s="247"/>
    </row>
    <row r="1113" spans="3:6" customFormat="1" ht="15" x14ac:dyDescent="0.25">
      <c r="C1113" s="245"/>
      <c r="D1113" s="245"/>
      <c r="E1113" s="245"/>
      <c r="F1113" s="247"/>
    </row>
    <row r="1114" spans="3:6" customFormat="1" ht="15" x14ac:dyDescent="0.25">
      <c r="C1114" s="245"/>
      <c r="D1114" s="245"/>
      <c r="E1114" s="245"/>
      <c r="F1114" s="247"/>
    </row>
    <row r="1115" spans="3:6" customFormat="1" ht="15" x14ac:dyDescent="0.25">
      <c r="C1115" s="245"/>
      <c r="D1115" s="245"/>
      <c r="E1115" s="245"/>
      <c r="F1115" s="247"/>
    </row>
    <row r="1116" spans="3:6" customFormat="1" ht="15" x14ac:dyDescent="0.25">
      <c r="C1116" s="245"/>
      <c r="D1116" s="245"/>
      <c r="E1116" s="245"/>
      <c r="F1116" s="247"/>
    </row>
    <row r="1117" spans="3:6" customFormat="1" ht="15" x14ac:dyDescent="0.25">
      <c r="C1117" s="245"/>
      <c r="D1117" s="245"/>
      <c r="E1117" s="245"/>
      <c r="F1117" s="247"/>
    </row>
    <row r="1118" spans="3:6" customFormat="1" ht="15" x14ac:dyDescent="0.25">
      <c r="C1118" s="245"/>
      <c r="D1118" s="245"/>
      <c r="E1118" s="245"/>
      <c r="F1118" s="247"/>
    </row>
    <row r="1119" spans="3:6" customFormat="1" ht="15" x14ac:dyDescent="0.25">
      <c r="C1119" s="245"/>
      <c r="D1119" s="245"/>
      <c r="E1119" s="245"/>
      <c r="F1119" s="247"/>
    </row>
    <row r="1120" spans="3:6" customFormat="1" ht="15" x14ac:dyDescent="0.25">
      <c r="C1120" s="245"/>
      <c r="D1120" s="245"/>
      <c r="E1120" s="245"/>
      <c r="F1120" s="247"/>
    </row>
    <row r="1121" spans="3:6" customFormat="1" ht="15" x14ac:dyDescent="0.25">
      <c r="C1121" s="245"/>
      <c r="D1121" s="245"/>
      <c r="E1121" s="245"/>
      <c r="F1121" s="247"/>
    </row>
    <row r="1122" spans="3:6" customFormat="1" ht="15" x14ac:dyDescent="0.25">
      <c r="C1122" s="245"/>
      <c r="D1122" s="245"/>
      <c r="E1122" s="245"/>
      <c r="F1122" s="247"/>
    </row>
    <row r="1123" spans="3:6" customFormat="1" ht="15" x14ac:dyDescent="0.25">
      <c r="C1123" s="245"/>
      <c r="D1123" s="245"/>
      <c r="E1123" s="245"/>
      <c r="F1123" s="247"/>
    </row>
    <row r="1124" spans="3:6" customFormat="1" ht="15" x14ac:dyDescent="0.25">
      <c r="C1124" s="245"/>
      <c r="D1124" s="245"/>
      <c r="E1124" s="245"/>
      <c r="F1124" s="247"/>
    </row>
    <row r="1125" spans="3:6" customFormat="1" ht="15" x14ac:dyDescent="0.25">
      <c r="C1125" s="245"/>
      <c r="D1125" s="245"/>
      <c r="E1125" s="245"/>
      <c r="F1125" s="247"/>
    </row>
    <row r="1126" spans="3:6" customFormat="1" ht="15" x14ac:dyDescent="0.25">
      <c r="C1126" s="245"/>
      <c r="D1126" s="245"/>
      <c r="E1126" s="245"/>
      <c r="F1126" s="247"/>
    </row>
    <row r="1127" spans="3:6" customFormat="1" ht="15" x14ac:dyDescent="0.25">
      <c r="C1127" s="245"/>
      <c r="D1127" s="245"/>
      <c r="E1127" s="245"/>
      <c r="F1127" s="247"/>
    </row>
    <row r="1128" spans="3:6" customFormat="1" ht="15" x14ac:dyDescent="0.25">
      <c r="C1128" s="245"/>
      <c r="D1128" s="245"/>
      <c r="E1128" s="245"/>
      <c r="F1128" s="247"/>
    </row>
    <row r="1129" spans="3:6" customFormat="1" ht="15" x14ac:dyDescent="0.25">
      <c r="C1129" s="245"/>
      <c r="D1129" s="245"/>
      <c r="E1129" s="245"/>
      <c r="F1129" s="247"/>
    </row>
    <row r="1130" spans="3:6" customFormat="1" ht="15" x14ac:dyDescent="0.25">
      <c r="C1130" s="245"/>
      <c r="D1130" s="245"/>
      <c r="E1130" s="245"/>
      <c r="F1130" s="247"/>
    </row>
    <row r="1131" spans="3:6" customFormat="1" ht="15" x14ac:dyDescent="0.25">
      <c r="C1131" s="245"/>
      <c r="D1131" s="245"/>
      <c r="E1131" s="245"/>
      <c r="F1131" s="247"/>
    </row>
    <row r="1132" spans="3:6" customFormat="1" ht="15" x14ac:dyDescent="0.25">
      <c r="C1132" s="245"/>
      <c r="D1132" s="245"/>
      <c r="E1132" s="245"/>
      <c r="F1132" s="247"/>
    </row>
    <row r="1133" spans="3:6" customFormat="1" ht="15" x14ac:dyDescent="0.25">
      <c r="C1133" s="245"/>
      <c r="D1133" s="245"/>
      <c r="E1133" s="245"/>
      <c r="F1133" s="247"/>
    </row>
    <row r="1134" spans="3:6" customFormat="1" ht="15" x14ac:dyDescent="0.25">
      <c r="C1134" s="245"/>
      <c r="D1134" s="245"/>
      <c r="E1134" s="245"/>
      <c r="F1134" s="247"/>
    </row>
    <row r="1135" spans="3:6" customFormat="1" ht="15" x14ac:dyDescent="0.25">
      <c r="C1135" s="245"/>
      <c r="D1135" s="245"/>
      <c r="E1135" s="245"/>
      <c r="F1135" s="247"/>
    </row>
    <row r="1136" spans="3:6" customFormat="1" ht="15" x14ac:dyDescent="0.25">
      <c r="C1136" s="245"/>
      <c r="D1136" s="245"/>
      <c r="E1136" s="245"/>
      <c r="F1136" s="247"/>
    </row>
    <row r="1137" spans="3:6" customFormat="1" ht="15" x14ac:dyDescent="0.25">
      <c r="C1137" s="245"/>
      <c r="D1137" s="245"/>
      <c r="E1137" s="245"/>
      <c r="F1137" s="247"/>
    </row>
    <row r="1138" spans="3:6" customFormat="1" ht="15" x14ac:dyDescent="0.25">
      <c r="C1138" s="245"/>
      <c r="D1138" s="245"/>
      <c r="E1138" s="245"/>
      <c r="F1138" s="247"/>
    </row>
    <row r="1139" spans="3:6" customFormat="1" ht="15" x14ac:dyDescent="0.25">
      <c r="C1139" s="245"/>
      <c r="D1139" s="245"/>
      <c r="E1139" s="245"/>
      <c r="F1139" s="247"/>
    </row>
    <row r="1140" spans="3:6" customFormat="1" ht="15" x14ac:dyDescent="0.25">
      <c r="C1140" s="245"/>
      <c r="D1140" s="245"/>
      <c r="E1140" s="245"/>
      <c r="F1140" s="247"/>
    </row>
    <row r="1141" spans="3:6" customFormat="1" ht="15" x14ac:dyDescent="0.25">
      <c r="C1141" s="245"/>
      <c r="D1141" s="245"/>
      <c r="E1141" s="245"/>
      <c r="F1141" s="247"/>
    </row>
    <row r="1142" spans="3:6" customFormat="1" ht="15" x14ac:dyDescent="0.25">
      <c r="C1142" s="245"/>
      <c r="D1142" s="245"/>
      <c r="E1142" s="245"/>
      <c r="F1142" s="247"/>
    </row>
    <row r="1143" spans="3:6" customFormat="1" ht="15" x14ac:dyDescent="0.25">
      <c r="C1143" s="245"/>
      <c r="D1143" s="245"/>
      <c r="E1143" s="245"/>
      <c r="F1143" s="247"/>
    </row>
    <row r="1144" spans="3:6" customFormat="1" ht="15" x14ac:dyDescent="0.25">
      <c r="C1144" s="245"/>
      <c r="D1144" s="245"/>
      <c r="E1144" s="245"/>
      <c r="F1144" s="247"/>
    </row>
    <row r="1145" spans="3:6" customFormat="1" ht="15" x14ac:dyDescent="0.25">
      <c r="C1145" s="245"/>
      <c r="D1145" s="245"/>
      <c r="E1145" s="245"/>
      <c r="F1145" s="247"/>
    </row>
    <row r="1146" spans="3:6" customFormat="1" ht="15" x14ac:dyDescent="0.25">
      <c r="C1146" s="245"/>
      <c r="D1146" s="245"/>
      <c r="E1146" s="245"/>
      <c r="F1146" s="247"/>
    </row>
    <row r="1147" spans="3:6" customFormat="1" ht="15" x14ac:dyDescent="0.25">
      <c r="C1147" s="245"/>
      <c r="D1147" s="245"/>
      <c r="E1147" s="245"/>
      <c r="F1147" s="247"/>
    </row>
    <row r="1148" spans="3:6" customFormat="1" ht="15" x14ac:dyDescent="0.25">
      <c r="C1148" s="245"/>
      <c r="D1148" s="245"/>
      <c r="E1148" s="245"/>
      <c r="F1148" s="247"/>
    </row>
    <row r="1149" spans="3:6" customFormat="1" ht="15" x14ac:dyDescent="0.25">
      <c r="C1149" s="245"/>
      <c r="D1149" s="245"/>
      <c r="E1149" s="245"/>
      <c r="F1149" s="247"/>
    </row>
    <row r="1150" spans="3:6" customFormat="1" ht="15" x14ac:dyDescent="0.25">
      <c r="C1150" s="245"/>
      <c r="D1150" s="245"/>
      <c r="E1150" s="245"/>
      <c r="F1150" s="247"/>
    </row>
    <row r="1151" spans="3:6" customFormat="1" ht="15" x14ac:dyDescent="0.25">
      <c r="C1151" s="245"/>
      <c r="D1151" s="245"/>
      <c r="E1151" s="245"/>
      <c r="F1151" s="247"/>
    </row>
    <row r="1152" spans="3:6" customFormat="1" ht="15" x14ac:dyDescent="0.25">
      <c r="C1152" s="245"/>
      <c r="D1152" s="245"/>
      <c r="E1152" s="245"/>
      <c r="F1152" s="247"/>
    </row>
    <row r="1153" spans="3:6" customFormat="1" ht="15" x14ac:dyDescent="0.25">
      <c r="C1153" s="245"/>
      <c r="D1153" s="245"/>
      <c r="E1153" s="245"/>
      <c r="F1153" s="247"/>
    </row>
    <row r="1154" spans="3:6" customFormat="1" ht="15" x14ac:dyDescent="0.25">
      <c r="C1154" s="245"/>
      <c r="D1154" s="245"/>
      <c r="E1154" s="245"/>
      <c r="F1154" s="247"/>
    </row>
    <row r="1155" spans="3:6" customFormat="1" ht="15" x14ac:dyDescent="0.25">
      <c r="C1155" s="245"/>
      <c r="D1155" s="245"/>
      <c r="E1155" s="245"/>
      <c r="F1155" s="247"/>
    </row>
    <row r="1156" spans="3:6" customFormat="1" ht="15" x14ac:dyDescent="0.25">
      <c r="C1156" s="245"/>
      <c r="D1156" s="245"/>
      <c r="E1156" s="245"/>
      <c r="F1156" s="247"/>
    </row>
    <row r="1157" spans="3:6" customFormat="1" ht="15" x14ac:dyDescent="0.25">
      <c r="C1157" s="245"/>
      <c r="D1157" s="245"/>
      <c r="E1157" s="245"/>
      <c r="F1157" s="247"/>
    </row>
    <row r="1158" spans="3:6" customFormat="1" ht="15" x14ac:dyDescent="0.25">
      <c r="C1158" s="245"/>
      <c r="D1158" s="245"/>
      <c r="E1158" s="245"/>
      <c r="F1158" s="247"/>
    </row>
    <row r="1159" spans="3:6" customFormat="1" ht="15" x14ac:dyDescent="0.25">
      <c r="C1159" s="245"/>
      <c r="D1159" s="245"/>
      <c r="E1159" s="245"/>
      <c r="F1159" s="247"/>
    </row>
    <row r="1160" spans="3:6" customFormat="1" ht="15" x14ac:dyDescent="0.25">
      <c r="C1160" s="245"/>
      <c r="D1160" s="245"/>
      <c r="E1160" s="245"/>
      <c r="F1160" s="247"/>
    </row>
    <row r="1161" spans="3:6" customFormat="1" ht="15" x14ac:dyDescent="0.25">
      <c r="C1161" s="245"/>
      <c r="D1161" s="245"/>
      <c r="E1161" s="245"/>
      <c r="F1161" s="247"/>
    </row>
    <row r="1162" spans="3:6" customFormat="1" ht="15" x14ac:dyDescent="0.25">
      <c r="C1162" s="245"/>
      <c r="D1162" s="245"/>
      <c r="E1162" s="245"/>
      <c r="F1162" s="247"/>
    </row>
    <row r="1163" spans="3:6" customFormat="1" ht="15" x14ac:dyDescent="0.25">
      <c r="C1163" s="245"/>
      <c r="D1163" s="245"/>
      <c r="E1163" s="245"/>
      <c r="F1163" s="247"/>
    </row>
    <row r="1164" spans="3:6" customFormat="1" ht="15" x14ac:dyDescent="0.25">
      <c r="C1164" s="245"/>
      <c r="D1164" s="245"/>
      <c r="E1164" s="245"/>
      <c r="F1164" s="247"/>
    </row>
    <row r="1165" spans="3:6" customFormat="1" ht="15" x14ac:dyDescent="0.25">
      <c r="C1165" s="245"/>
      <c r="D1165" s="245"/>
      <c r="E1165" s="245"/>
      <c r="F1165" s="247"/>
    </row>
    <row r="1166" spans="3:6" customFormat="1" ht="15" x14ac:dyDescent="0.25">
      <c r="C1166" s="245"/>
      <c r="D1166" s="245"/>
      <c r="E1166" s="245"/>
      <c r="F1166" s="247"/>
    </row>
    <row r="1167" spans="3:6" customFormat="1" ht="15" x14ac:dyDescent="0.25">
      <c r="C1167" s="245"/>
      <c r="D1167" s="245"/>
      <c r="E1167" s="245"/>
      <c r="F1167" s="247"/>
    </row>
    <row r="1168" spans="3:6" customFormat="1" ht="15" x14ac:dyDescent="0.25">
      <c r="C1168" s="245"/>
      <c r="D1168" s="245"/>
      <c r="E1168" s="245"/>
      <c r="F1168" s="247"/>
    </row>
    <row r="1169" spans="3:6" customFormat="1" ht="15" x14ac:dyDescent="0.25">
      <c r="C1169" s="245"/>
      <c r="D1169" s="245"/>
      <c r="E1169" s="245"/>
      <c r="F1169" s="247"/>
    </row>
    <row r="1170" spans="3:6" customFormat="1" ht="15" x14ac:dyDescent="0.25">
      <c r="C1170" s="245"/>
      <c r="D1170" s="245"/>
      <c r="E1170" s="245"/>
      <c r="F1170" s="247"/>
    </row>
    <row r="1171" spans="3:6" customFormat="1" ht="15" x14ac:dyDescent="0.25">
      <c r="C1171" s="245"/>
      <c r="D1171" s="245"/>
      <c r="E1171" s="245"/>
      <c r="F1171" s="247"/>
    </row>
    <row r="1172" spans="3:6" customFormat="1" ht="15" x14ac:dyDescent="0.25">
      <c r="C1172" s="245"/>
      <c r="D1172" s="245"/>
      <c r="E1172" s="245"/>
      <c r="F1172" s="247"/>
    </row>
    <row r="1173" spans="3:6" customFormat="1" ht="15" x14ac:dyDescent="0.25">
      <c r="C1173" s="245"/>
      <c r="D1173" s="245"/>
      <c r="E1173" s="245"/>
      <c r="F1173" s="247"/>
    </row>
    <row r="1174" spans="3:6" customFormat="1" ht="15" x14ac:dyDescent="0.25">
      <c r="C1174" s="245"/>
      <c r="D1174" s="245"/>
      <c r="E1174" s="245"/>
      <c r="F1174" s="247"/>
    </row>
    <row r="1175" spans="3:6" customFormat="1" ht="15" x14ac:dyDescent="0.25">
      <c r="C1175" s="245"/>
      <c r="D1175" s="245"/>
      <c r="E1175" s="245"/>
      <c r="F1175" s="247"/>
    </row>
    <row r="1176" spans="3:6" customFormat="1" ht="15" x14ac:dyDescent="0.25">
      <c r="C1176" s="245"/>
      <c r="D1176" s="245"/>
      <c r="E1176" s="245"/>
      <c r="F1176" s="247"/>
    </row>
    <row r="1177" spans="3:6" customFormat="1" ht="15" x14ac:dyDescent="0.25">
      <c r="C1177" s="245"/>
      <c r="D1177" s="245"/>
      <c r="E1177" s="245"/>
      <c r="F1177" s="247"/>
    </row>
    <row r="1178" spans="3:6" customFormat="1" ht="15" x14ac:dyDescent="0.25">
      <c r="C1178" s="245"/>
      <c r="D1178" s="245"/>
      <c r="E1178" s="245"/>
      <c r="F1178" s="247"/>
    </row>
    <row r="1179" spans="3:6" customFormat="1" ht="15" x14ac:dyDescent="0.25">
      <c r="C1179" s="245"/>
      <c r="D1179" s="245"/>
      <c r="E1179" s="245"/>
      <c r="F1179" s="247"/>
    </row>
    <row r="1180" spans="3:6" customFormat="1" ht="15" x14ac:dyDescent="0.25">
      <c r="C1180" s="245"/>
      <c r="D1180" s="245"/>
      <c r="E1180" s="245"/>
      <c r="F1180" s="247"/>
    </row>
    <row r="1181" spans="3:6" customFormat="1" ht="15" x14ac:dyDescent="0.25">
      <c r="C1181" s="245"/>
      <c r="D1181" s="245"/>
      <c r="E1181" s="245"/>
      <c r="F1181" s="247"/>
    </row>
    <row r="1182" spans="3:6" customFormat="1" ht="15" x14ac:dyDescent="0.25">
      <c r="C1182" s="245"/>
      <c r="D1182" s="245"/>
      <c r="E1182" s="245"/>
      <c r="F1182" s="247"/>
    </row>
    <row r="1183" spans="3:6" customFormat="1" ht="15" x14ac:dyDescent="0.25">
      <c r="C1183" s="245"/>
      <c r="D1183" s="245"/>
      <c r="E1183" s="245"/>
      <c r="F1183" s="247"/>
    </row>
    <row r="1184" spans="3:6" customFormat="1" ht="15" x14ac:dyDescent="0.25">
      <c r="C1184" s="245"/>
      <c r="D1184" s="245"/>
      <c r="E1184" s="245"/>
      <c r="F1184" s="247"/>
    </row>
    <row r="1185" spans="3:6" customFormat="1" ht="15" x14ac:dyDescent="0.25">
      <c r="C1185" s="245"/>
      <c r="D1185" s="245"/>
      <c r="E1185" s="245"/>
      <c r="F1185" s="247"/>
    </row>
    <row r="1186" spans="3:6" customFormat="1" ht="15" x14ac:dyDescent="0.25">
      <c r="C1186" s="245"/>
      <c r="D1186" s="245"/>
      <c r="E1186" s="245"/>
      <c r="F1186" s="247"/>
    </row>
    <row r="1187" spans="3:6" customFormat="1" ht="15" x14ac:dyDescent="0.25">
      <c r="C1187" s="245"/>
      <c r="D1187" s="245"/>
      <c r="E1187" s="245"/>
      <c r="F1187" s="247"/>
    </row>
    <row r="1188" spans="3:6" customFormat="1" ht="15" x14ac:dyDescent="0.25">
      <c r="C1188" s="245"/>
      <c r="D1188" s="245"/>
      <c r="E1188" s="245"/>
      <c r="F1188" s="247"/>
    </row>
    <row r="1189" spans="3:6" customFormat="1" ht="15" x14ac:dyDescent="0.25">
      <c r="C1189" s="245"/>
      <c r="D1189" s="245"/>
      <c r="E1189" s="245"/>
      <c r="F1189" s="247"/>
    </row>
    <row r="1190" spans="3:6" customFormat="1" ht="15" x14ac:dyDescent="0.25">
      <c r="C1190" s="245"/>
      <c r="D1190" s="245"/>
      <c r="E1190" s="245"/>
      <c r="F1190" s="247"/>
    </row>
    <row r="1191" spans="3:6" customFormat="1" ht="15" x14ac:dyDescent="0.25">
      <c r="C1191" s="245"/>
      <c r="D1191" s="245"/>
      <c r="E1191" s="245"/>
      <c r="F1191" s="247"/>
    </row>
    <row r="1192" spans="3:6" customFormat="1" ht="15" x14ac:dyDescent="0.25">
      <c r="C1192" s="245"/>
      <c r="D1192" s="245"/>
      <c r="E1192" s="245"/>
      <c r="F1192" s="247"/>
    </row>
    <row r="1193" spans="3:6" customFormat="1" ht="15" x14ac:dyDescent="0.25">
      <c r="C1193" s="245"/>
      <c r="D1193" s="245"/>
      <c r="E1193" s="245"/>
      <c r="F1193" s="247"/>
    </row>
    <row r="1194" spans="3:6" customFormat="1" ht="15" x14ac:dyDescent="0.25">
      <c r="C1194" s="245"/>
      <c r="D1194" s="245"/>
      <c r="E1194" s="245"/>
      <c r="F1194" s="247"/>
    </row>
    <row r="1195" spans="3:6" customFormat="1" ht="15" x14ac:dyDescent="0.25">
      <c r="C1195" s="245"/>
      <c r="D1195" s="245"/>
      <c r="E1195" s="245"/>
      <c r="F1195" s="247"/>
    </row>
    <row r="1196" spans="3:6" customFormat="1" ht="15" x14ac:dyDescent="0.25">
      <c r="C1196" s="245"/>
      <c r="D1196" s="245"/>
      <c r="E1196" s="245"/>
      <c r="F1196" s="247"/>
    </row>
    <row r="1197" spans="3:6" customFormat="1" ht="15" x14ac:dyDescent="0.25">
      <c r="C1197" s="245"/>
      <c r="D1197" s="245"/>
      <c r="E1197" s="245"/>
      <c r="F1197" s="247"/>
    </row>
    <row r="1198" spans="3:6" customFormat="1" ht="15" x14ac:dyDescent="0.25">
      <c r="C1198" s="245"/>
      <c r="D1198" s="245"/>
      <c r="E1198" s="245"/>
      <c r="F1198" s="247"/>
    </row>
    <row r="1199" spans="3:6" customFormat="1" ht="15" x14ac:dyDescent="0.25">
      <c r="C1199" s="245"/>
      <c r="D1199" s="245"/>
      <c r="E1199" s="245"/>
      <c r="F1199" s="247"/>
    </row>
    <row r="1200" spans="3:6" customFormat="1" ht="15" x14ac:dyDescent="0.25">
      <c r="C1200" s="245"/>
      <c r="D1200" s="245"/>
      <c r="E1200" s="245"/>
      <c r="F1200" s="247"/>
    </row>
    <row r="1201" spans="3:6" customFormat="1" ht="15" x14ac:dyDescent="0.25">
      <c r="C1201" s="245"/>
      <c r="D1201" s="245"/>
      <c r="E1201" s="245"/>
      <c r="F1201" s="247"/>
    </row>
    <row r="1202" spans="3:6" customFormat="1" ht="15" x14ac:dyDescent="0.25">
      <c r="C1202" s="245"/>
      <c r="D1202" s="245"/>
      <c r="E1202" s="245"/>
      <c r="F1202" s="247"/>
    </row>
    <row r="1203" spans="3:6" customFormat="1" ht="15" x14ac:dyDescent="0.25">
      <c r="C1203" s="245"/>
      <c r="D1203" s="245"/>
      <c r="E1203" s="245"/>
      <c r="F1203" s="247"/>
    </row>
    <row r="1204" spans="3:6" customFormat="1" ht="15" x14ac:dyDescent="0.25">
      <c r="C1204" s="245"/>
      <c r="D1204" s="245"/>
      <c r="E1204" s="245"/>
      <c r="F1204" s="247"/>
    </row>
    <row r="1205" spans="3:6" customFormat="1" ht="15" x14ac:dyDescent="0.25">
      <c r="C1205" s="245"/>
      <c r="D1205" s="245"/>
      <c r="E1205" s="245"/>
      <c r="F1205" s="247"/>
    </row>
    <row r="1206" spans="3:6" customFormat="1" ht="15" x14ac:dyDescent="0.25">
      <c r="C1206" s="245"/>
      <c r="D1206" s="245"/>
      <c r="E1206" s="245"/>
      <c r="F1206" s="247"/>
    </row>
    <row r="1207" spans="3:6" customFormat="1" ht="15" x14ac:dyDescent="0.25">
      <c r="C1207" s="245"/>
      <c r="D1207" s="245"/>
      <c r="E1207" s="245"/>
      <c r="F1207" s="247"/>
    </row>
    <row r="1208" spans="3:6" customFormat="1" ht="15" x14ac:dyDescent="0.25">
      <c r="C1208" s="245"/>
      <c r="D1208" s="245"/>
      <c r="E1208" s="245"/>
      <c r="F1208" s="247"/>
    </row>
    <row r="1209" spans="3:6" customFormat="1" ht="15" x14ac:dyDescent="0.25">
      <c r="C1209" s="245"/>
      <c r="D1209" s="245"/>
      <c r="E1209" s="245"/>
      <c r="F1209" s="247"/>
    </row>
    <row r="1210" spans="3:6" customFormat="1" ht="15" x14ac:dyDescent="0.25">
      <c r="C1210" s="245"/>
      <c r="D1210" s="245"/>
      <c r="E1210" s="245"/>
      <c r="F1210" s="247"/>
    </row>
    <row r="1211" spans="3:6" customFormat="1" ht="15" x14ac:dyDescent="0.25">
      <c r="C1211" s="245"/>
      <c r="D1211" s="245"/>
      <c r="E1211" s="245"/>
      <c r="F1211" s="247"/>
    </row>
    <row r="1212" spans="3:6" customFormat="1" ht="15" x14ac:dyDescent="0.25">
      <c r="C1212" s="245"/>
      <c r="D1212" s="245"/>
      <c r="E1212" s="245"/>
      <c r="F1212" s="247"/>
    </row>
    <row r="1213" spans="3:6" customFormat="1" ht="15" x14ac:dyDescent="0.25">
      <c r="C1213" s="245"/>
      <c r="D1213" s="245"/>
      <c r="E1213" s="245"/>
      <c r="F1213" s="247"/>
    </row>
    <row r="1214" spans="3:6" customFormat="1" ht="15" x14ac:dyDescent="0.25">
      <c r="C1214" s="245"/>
      <c r="D1214" s="245"/>
      <c r="E1214" s="245"/>
      <c r="F1214" s="247"/>
    </row>
    <row r="1215" spans="3:6" customFormat="1" ht="15" x14ac:dyDescent="0.25">
      <c r="C1215" s="245"/>
      <c r="D1215" s="245"/>
      <c r="E1215" s="245"/>
      <c r="F1215" s="247"/>
    </row>
    <row r="1216" spans="3:6" customFormat="1" ht="15" x14ac:dyDescent="0.25">
      <c r="C1216" s="245"/>
      <c r="D1216" s="245"/>
      <c r="E1216" s="245"/>
      <c r="F1216" s="247"/>
    </row>
    <row r="1217" spans="3:6" customFormat="1" ht="15" x14ac:dyDescent="0.25">
      <c r="C1217" s="245"/>
      <c r="D1217" s="245"/>
      <c r="E1217" s="245"/>
      <c r="F1217" s="247"/>
    </row>
    <row r="1218" spans="3:6" customFormat="1" ht="15" x14ac:dyDescent="0.25">
      <c r="C1218" s="245"/>
      <c r="D1218" s="245"/>
      <c r="E1218" s="245"/>
      <c r="F1218" s="247"/>
    </row>
    <row r="1219" spans="3:6" customFormat="1" ht="15" x14ac:dyDescent="0.25">
      <c r="C1219" s="245"/>
      <c r="D1219" s="245"/>
      <c r="E1219" s="245"/>
      <c r="F1219" s="247"/>
    </row>
    <row r="1220" spans="3:6" customFormat="1" ht="15" x14ac:dyDescent="0.25">
      <c r="C1220" s="245"/>
      <c r="D1220" s="245"/>
      <c r="E1220" s="245"/>
      <c r="F1220" s="247"/>
    </row>
    <row r="1221" spans="3:6" customFormat="1" ht="15" x14ac:dyDescent="0.25">
      <c r="C1221" s="245"/>
      <c r="D1221" s="245"/>
      <c r="E1221" s="245"/>
      <c r="F1221" s="247"/>
    </row>
    <row r="1222" spans="3:6" customFormat="1" ht="15" x14ac:dyDescent="0.25">
      <c r="C1222" s="245"/>
      <c r="D1222" s="245"/>
      <c r="E1222" s="245"/>
      <c r="F1222" s="247"/>
    </row>
    <row r="1223" spans="3:6" customFormat="1" ht="15" x14ac:dyDescent="0.25">
      <c r="C1223" s="245"/>
      <c r="D1223" s="245"/>
      <c r="E1223" s="245"/>
      <c r="F1223" s="247"/>
    </row>
    <row r="1224" spans="3:6" customFormat="1" ht="15" x14ac:dyDescent="0.25">
      <c r="C1224" s="245"/>
      <c r="D1224" s="245"/>
      <c r="E1224" s="245"/>
      <c r="F1224" s="247"/>
    </row>
    <row r="1225" spans="3:6" customFormat="1" ht="15" x14ac:dyDescent="0.25">
      <c r="C1225" s="245"/>
      <c r="D1225" s="245"/>
      <c r="E1225" s="245"/>
      <c r="F1225" s="247"/>
    </row>
    <row r="1226" spans="3:6" customFormat="1" ht="15" x14ac:dyDescent="0.25">
      <c r="C1226" s="245"/>
      <c r="D1226" s="245"/>
      <c r="E1226" s="245"/>
      <c r="F1226" s="247"/>
    </row>
    <row r="1227" spans="3:6" customFormat="1" ht="15" x14ac:dyDescent="0.25">
      <c r="C1227" s="245"/>
      <c r="D1227" s="245"/>
      <c r="E1227" s="245"/>
      <c r="F1227" s="247"/>
    </row>
    <row r="1228" spans="3:6" customFormat="1" ht="15" x14ac:dyDescent="0.25">
      <c r="C1228" s="245"/>
      <c r="D1228" s="245"/>
      <c r="E1228" s="245"/>
      <c r="F1228" s="247"/>
    </row>
    <row r="1229" spans="3:6" customFormat="1" ht="15" x14ac:dyDescent="0.25">
      <c r="C1229" s="245"/>
      <c r="D1229" s="245"/>
      <c r="E1229" s="245"/>
      <c r="F1229" s="247"/>
    </row>
    <row r="1230" spans="3:6" customFormat="1" ht="15" x14ac:dyDescent="0.25">
      <c r="C1230" s="245"/>
      <c r="D1230" s="245"/>
      <c r="E1230" s="245"/>
      <c r="F1230" s="247"/>
    </row>
    <row r="1231" spans="3:6" customFormat="1" ht="15" x14ac:dyDescent="0.25">
      <c r="C1231" s="245"/>
      <c r="D1231" s="245"/>
      <c r="E1231" s="245"/>
      <c r="F1231" s="247"/>
    </row>
    <row r="1232" spans="3:6" customFormat="1" ht="15" x14ac:dyDescent="0.25">
      <c r="C1232" s="245"/>
      <c r="D1232" s="245"/>
      <c r="E1232" s="245"/>
      <c r="F1232" s="247"/>
    </row>
    <row r="1233" spans="3:6" customFormat="1" ht="15" x14ac:dyDescent="0.25">
      <c r="C1233" s="245"/>
      <c r="D1233" s="245"/>
      <c r="E1233" s="245"/>
      <c r="F1233" s="247"/>
    </row>
    <row r="1234" spans="3:6" customFormat="1" ht="15" x14ac:dyDescent="0.25">
      <c r="C1234" s="245"/>
      <c r="D1234" s="245"/>
      <c r="E1234" s="245"/>
      <c r="F1234" s="247"/>
    </row>
    <row r="1235" spans="3:6" customFormat="1" ht="15" x14ac:dyDescent="0.25">
      <c r="C1235" s="245"/>
      <c r="D1235" s="245"/>
      <c r="E1235" s="245"/>
      <c r="F1235" s="247"/>
    </row>
    <row r="1236" spans="3:6" customFormat="1" ht="15" x14ac:dyDescent="0.25">
      <c r="C1236" s="245"/>
      <c r="D1236" s="245"/>
      <c r="E1236" s="245"/>
      <c r="F1236" s="247"/>
    </row>
    <row r="1237" spans="3:6" customFormat="1" ht="15" x14ac:dyDescent="0.25">
      <c r="C1237" s="245"/>
      <c r="D1237" s="245"/>
      <c r="E1237" s="245"/>
      <c r="F1237" s="247"/>
    </row>
    <row r="1238" spans="3:6" customFormat="1" ht="15" x14ac:dyDescent="0.25">
      <c r="C1238" s="245"/>
      <c r="D1238" s="245"/>
      <c r="E1238" s="245"/>
      <c r="F1238" s="247"/>
    </row>
    <row r="1239" spans="3:6" customFormat="1" ht="15" x14ac:dyDescent="0.25">
      <c r="C1239" s="245"/>
      <c r="D1239" s="245"/>
      <c r="E1239" s="245"/>
      <c r="F1239" s="247"/>
    </row>
    <row r="1240" spans="3:6" customFormat="1" ht="15" x14ac:dyDescent="0.25">
      <c r="C1240" s="245"/>
      <c r="D1240" s="245"/>
      <c r="E1240" s="245"/>
      <c r="F1240" s="247"/>
    </row>
    <row r="1241" spans="3:6" customFormat="1" ht="15" x14ac:dyDescent="0.25">
      <c r="C1241" s="245"/>
      <c r="D1241" s="245"/>
      <c r="E1241" s="245"/>
      <c r="F1241" s="247"/>
    </row>
    <row r="1242" spans="3:6" customFormat="1" ht="15" x14ac:dyDescent="0.25">
      <c r="C1242" s="245"/>
      <c r="D1242" s="245"/>
      <c r="E1242" s="245"/>
      <c r="F1242" s="247"/>
    </row>
    <row r="1243" spans="3:6" customFormat="1" ht="15" x14ac:dyDescent="0.25">
      <c r="C1243" s="245"/>
      <c r="D1243" s="245"/>
      <c r="E1243" s="245"/>
      <c r="F1243" s="247"/>
    </row>
    <row r="1244" spans="3:6" customFormat="1" ht="15" x14ac:dyDescent="0.25">
      <c r="C1244" s="245"/>
      <c r="D1244" s="245"/>
      <c r="E1244" s="245"/>
      <c r="F1244" s="247"/>
    </row>
    <row r="1245" spans="3:6" customFormat="1" ht="15" x14ac:dyDescent="0.25">
      <c r="C1245" s="245"/>
      <c r="D1245" s="245"/>
      <c r="E1245" s="245"/>
      <c r="F1245" s="247"/>
    </row>
    <row r="1246" spans="3:6" customFormat="1" ht="15" x14ac:dyDescent="0.25">
      <c r="C1246" s="245"/>
      <c r="D1246" s="245"/>
      <c r="E1246" s="245"/>
      <c r="F1246" s="247"/>
    </row>
    <row r="1247" spans="3:6" customFormat="1" ht="15" x14ac:dyDescent="0.25">
      <c r="C1247" s="245"/>
      <c r="D1247" s="245"/>
      <c r="E1247" s="245"/>
      <c r="F1247" s="247"/>
    </row>
    <row r="1248" spans="3:6" customFormat="1" ht="15" x14ac:dyDescent="0.25">
      <c r="C1248" s="245"/>
      <c r="D1248" s="245"/>
      <c r="E1248" s="245"/>
      <c r="F1248" s="247"/>
    </row>
    <row r="1249" spans="3:6" customFormat="1" ht="15" x14ac:dyDescent="0.25">
      <c r="C1249" s="245"/>
      <c r="D1249" s="245"/>
      <c r="E1249" s="245"/>
      <c r="F1249" s="247"/>
    </row>
    <row r="1250" spans="3:6" customFormat="1" ht="15" x14ac:dyDescent="0.25">
      <c r="C1250" s="245"/>
      <c r="D1250" s="245"/>
      <c r="E1250" s="245"/>
      <c r="F1250" s="247"/>
    </row>
    <row r="1251" spans="3:6" customFormat="1" ht="15" x14ac:dyDescent="0.25">
      <c r="C1251" s="245"/>
      <c r="D1251" s="245"/>
      <c r="E1251" s="245"/>
      <c r="F1251" s="247"/>
    </row>
    <row r="1252" spans="3:6" customFormat="1" ht="15" x14ac:dyDescent="0.25">
      <c r="C1252" s="245"/>
      <c r="D1252" s="245"/>
      <c r="E1252" s="245"/>
      <c r="F1252" s="247"/>
    </row>
    <row r="1253" spans="3:6" customFormat="1" ht="15" x14ac:dyDescent="0.25">
      <c r="C1253" s="245"/>
      <c r="D1253" s="245"/>
      <c r="E1253" s="245"/>
      <c r="F1253" s="247"/>
    </row>
    <row r="1254" spans="3:6" customFormat="1" ht="15" x14ac:dyDescent="0.25">
      <c r="C1254" s="245"/>
      <c r="D1254" s="245"/>
      <c r="E1254" s="245"/>
      <c r="F1254" s="247"/>
    </row>
    <row r="1255" spans="3:6" customFormat="1" ht="15" x14ac:dyDescent="0.25">
      <c r="C1255" s="245"/>
      <c r="D1255" s="245"/>
      <c r="E1255" s="245"/>
      <c r="F1255" s="247"/>
    </row>
    <row r="1256" spans="3:6" customFormat="1" ht="15" x14ac:dyDescent="0.25">
      <c r="C1256" s="245"/>
      <c r="D1256" s="245"/>
      <c r="E1256" s="245"/>
      <c r="F1256" s="247"/>
    </row>
    <row r="1257" spans="3:6" customFormat="1" ht="15" x14ac:dyDescent="0.25">
      <c r="C1257" s="245"/>
      <c r="D1257" s="245"/>
      <c r="E1257" s="245"/>
      <c r="F1257" s="247"/>
    </row>
    <row r="1258" spans="3:6" customFormat="1" ht="15" x14ac:dyDescent="0.25">
      <c r="C1258" s="245"/>
      <c r="D1258" s="245"/>
      <c r="E1258" s="245"/>
      <c r="F1258" s="247"/>
    </row>
    <row r="1259" spans="3:6" customFormat="1" ht="15" x14ac:dyDescent="0.25">
      <c r="C1259" s="245"/>
      <c r="D1259" s="245"/>
      <c r="E1259" s="245"/>
      <c r="F1259" s="247"/>
    </row>
    <row r="1260" spans="3:6" customFormat="1" ht="15" x14ac:dyDescent="0.25">
      <c r="C1260" s="245"/>
      <c r="D1260" s="245"/>
      <c r="E1260" s="245"/>
      <c r="F1260" s="247"/>
    </row>
    <row r="1261" spans="3:6" customFormat="1" ht="15" x14ac:dyDescent="0.25">
      <c r="C1261" s="245"/>
      <c r="D1261" s="245"/>
      <c r="E1261" s="245"/>
      <c r="F1261" s="247"/>
    </row>
    <row r="1262" spans="3:6" customFormat="1" ht="15" x14ac:dyDescent="0.25">
      <c r="C1262" s="245"/>
      <c r="D1262" s="245"/>
      <c r="E1262" s="245"/>
      <c r="F1262" s="247"/>
    </row>
    <row r="1263" spans="3:6" customFormat="1" ht="15" x14ac:dyDescent="0.25">
      <c r="C1263" s="245"/>
      <c r="D1263" s="245"/>
      <c r="E1263" s="245"/>
      <c r="F1263" s="247"/>
    </row>
    <row r="1264" spans="3:6" customFormat="1" ht="15" x14ac:dyDescent="0.25">
      <c r="C1264" s="245"/>
      <c r="D1264" s="245"/>
      <c r="E1264" s="245"/>
      <c r="F1264" s="247"/>
    </row>
    <row r="1265" spans="3:6" customFormat="1" ht="15" x14ac:dyDescent="0.25">
      <c r="C1265" s="245"/>
      <c r="D1265" s="245"/>
      <c r="E1265" s="245"/>
      <c r="F1265" s="247"/>
    </row>
    <row r="1266" spans="3:6" customFormat="1" ht="15" x14ac:dyDescent="0.25">
      <c r="C1266" s="245"/>
      <c r="D1266" s="245"/>
      <c r="E1266" s="245"/>
      <c r="F1266" s="247"/>
    </row>
    <row r="1267" spans="3:6" customFormat="1" ht="15" x14ac:dyDescent="0.25">
      <c r="C1267" s="245"/>
      <c r="D1267" s="245"/>
      <c r="E1267" s="245"/>
      <c r="F1267" s="247"/>
    </row>
    <row r="1268" spans="3:6" customFormat="1" ht="15" x14ac:dyDescent="0.25">
      <c r="C1268" s="245"/>
      <c r="D1268" s="245"/>
      <c r="E1268" s="245"/>
      <c r="F1268" s="247"/>
    </row>
    <row r="1269" spans="3:6" customFormat="1" ht="15" x14ac:dyDescent="0.25">
      <c r="C1269" s="245"/>
      <c r="D1269" s="245"/>
      <c r="E1269" s="245"/>
      <c r="F1269" s="247"/>
    </row>
    <row r="1270" spans="3:6" customFormat="1" ht="15" x14ac:dyDescent="0.25">
      <c r="C1270" s="245"/>
      <c r="D1270" s="245"/>
      <c r="E1270" s="245"/>
      <c r="F1270" s="247"/>
    </row>
    <row r="1271" spans="3:6" customFormat="1" ht="15" x14ac:dyDescent="0.25">
      <c r="C1271" s="245"/>
      <c r="D1271" s="245"/>
      <c r="E1271" s="245"/>
      <c r="F1271" s="247"/>
    </row>
    <row r="1272" spans="3:6" customFormat="1" ht="15" x14ac:dyDescent="0.25">
      <c r="C1272" s="245"/>
      <c r="D1272" s="245"/>
      <c r="E1272" s="245"/>
      <c r="F1272" s="247"/>
    </row>
    <row r="1273" spans="3:6" customFormat="1" ht="15" x14ac:dyDescent="0.25">
      <c r="C1273" s="245"/>
      <c r="D1273" s="245"/>
      <c r="E1273" s="245"/>
      <c r="F1273" s="247"/>
    </row>
    <row r="1274" spans="3:6" customFormat="1" ht="15" x14ac:dyDescent="0.25">
      <c r="C1274" s="245"/>
      <c r="D1274" s="245"/>
      <c r="E1274" s="245"/>
      <c r="F1274" s="247"/>
    </row>
    <row r="1275" spans="3:6" customFormat="1" ht="15" x14ac:dyDescent="0.25">
      <c r="C1275" s="245"/>
      <c r="D1275" s="245"/>
      <c r="E1275" s="245"/>
      <c r="F1275" s="247"/>
    </row>
    <row r="1276" spans="3:6" customFormat="1" ht="15" x14ac:dyDescent="0.25">
      <c r="C1276" s="245"/>
      <c r="D1276" s="245"/>
      <c r="E1276" s="245"/>
      <c r="F1276" s="247"/>
    </row>
    <row r="1277" spans="3:6" customFormat="1" ht="15" x14ac:dyDescent="0.25">
      <c r="C1277" s="245"/>
      <c r="D1277" s="245"/>
      <c r="E1277" s="245"/>
      <c r="F1277" s="247"/>
    </row>
    <row r="1278" spans="3:6" customFormat="1" ht="15" x14ac:dyDescent="0.25">
      <c r="C1278" s="245"/>
      <c r="D1278" s="245"/>
      <c r="E1278" s="245"/>
      <c r="F1278" s="247"/>
    </row>
    <row r="1279" spans="3:6" customFormat="1" ht="15" x14ac:dyDescent="0.25">
      <c r="C1279" s="245"/>
      <c r="D1279" s="245"/>
      <c r="E1279" s="245"/>
      <c r="F1279" s="247"/>
    </row>
    <row r="1280" spans="3:6" customFormat="1" ht="15" x14ac:dyDescent="0.25">
      <c r="C1280" s="245"/>
      <c r="D1280" s="245"/>
      <c r="E1280" s="245"/>
      <c r="F1280" s="247"/>
    </row>
    <row r="1281" spans="3:6" customFormat="1" ht="15" x14ac:dyDescent="0.25">
      <c r="C1281" s="245"/>
      <c r="D1281" s="245"/>
      <c r="E1281" s="245"/>
      <c r="F1281" s="247"/>
    </row>
    <row r="1282" spans="3:6" customFormat="1" ht="15" x14ac:dyDescent="0.25">
      <c r="C1282" s="245"/>
      <c r="D1282" s="245"/>
      <c r="E1282" s="245"/>
      <c r="F1282" s="247"/>
    </row>
    <row r="1283" spans="3:6" customFormat="1" ht="15" x14ac:dyDescent="0.25">
      <c r="C1283" s="245"/>
      <c r="D1283" s="245"/>
      <c r="E1283" s="245"/>
      <c r="F1283" s="247"/>
    </row>
    <row r="1284" spans="3:6" customFormat="1" ht="15" x14ac:dyDescent="0.25">
      <c r="C1284" s="245"/>
      <c r="D1284" s="245"/>
      <c r="E1284" s="245"/>
      <c r="F1284" s="247"/>
    </row>
    <row r="1285" spans="3:6" customFormat="1" ht="15" x14ac:dyDescent="0.25">
      <c r="C1285" s="245"/>
      <c r="D1285" s="245"/>
      <c r="E1285" s="245"/>
      <c r="F1285" s="247"/>
    </row>
    <row r="1286" spans="3:6" customFormat="1" ht="15" x14ac:dyDescent="0.25">
      <c r="C1286" s="245"/>
      <c r="D1286" s="245"/>
      <c r="E1286" s="245"/>
      <c r="F1286" s="247"/>
    </row>
    <row r="1287" spans="3:6" customFormat="1" ht="15" x14ac:dyDescent="0.25">
      <c r="C1287" s="245"/>
      <c r="D1287" s="245"/>
      <c r="E1287" s="245"/>
      <c r="F1287" s="247"/>
    </row>
    <row r="1288" spans="3:6" customFormat="1" ht="15" x14ac:dyDescent="0.25">
      <c r="C1288" s="245"/>
      <c r="D1288" s="245"/>
      <c r="E1288" s="245"/>
      <c r="F1288" s="247"/>
    </row>
    <row r="1289" spans="3:6" customFormat="1" ht="15" x14ac:dyDescent="0.25">
      <c r="C1289" s="245"/>
      <c r="D1289" s="245"/>
      <c r="E1289" s="245"/>
      <c r="F1289" s="247"/>
    </row>
    <row r="1290" spans="3:6" customFormat="1" ht="15" x14ac:dyDescent="0.25">
      <c r="C1290" s="245"/>
      <c r="D1290" s="245"/>
      <c r="E1290" s="245"/>
      <c r="F1290" s="247"/>
    </row>
    <row r="1291" spans="3:6" customFormat="1" ht="15" x14ac:dyDescent="0.25">
      <c r="C1291" s="245"/>
      <c r="D1291" s="245"/>
      <c r="E1291" s="245"/>
      <c r="F1291" s="247"/>
    </row>
    <row r="1292" spans="3:6" customFormat="1" ht="15" x14ac:dyDescent="0.25">
      <c r="C1292" s="245"/>
      <c r="D1292" s="245"/>
      <c r="E1292" s="245"/>
      <c r="F1292" s="247"/>
    </row>
    <row r="1293" spans="3:6" customFormat="1" ht="15" x14ac:dyDescent="0.25">
      <c r="C1293" s="245"/>
      <c r="D1293" s="245"/>
      <c r="E1293" s="245"/>
      <c r="F1293" s="247"/>
    </row>
    <row r="1294" spans="3:6" customFormat="1" ht="15" x14ac:dyDescent="0.25">
      <c r="C1294" s="245"/>
      <c r="D1294" s="245"/>
      <c r="E1294" s="245"/>
      <c r="F1294" s="247"/>
    </row>
    <row r="1295" spans="3:6" customFormat="1" ht="15" x14ac:dyDescent="0.25">
      <c r="C1295" s="245"/>
      <c r="D1295" s="245"/>
      <c r="E1295" s="245"/>
      <c r="F1295" s="247"/>
    </row>
    <row r="1296" spans="3:6" customFormat="1" ht="15" x14ac:dyDescent="0.25">
      <c r="C1296" s="245"/>
      <c r="D1296" s="245"/>
      <c r="E1296" s="245"/>
      <c r="F1296" s="247"/>
    </row>
    <row r="1297" spans="3:6" customFormat="1" ht="15" x14ac:dyDescent="0.25">
      <c r="C1297" s="245"/>
      <c r="D1297" s="245"/>
      <c r="E1297" s="245"/>
      <c r="F1297" s="247"/>
    </row>
    <row r="1298" spans="3:6" customFormat="1" ht="15" x14ac:dyDescent="0.25">
      <c r="C1298" s="245"/>
      <c r="D1298" s="245"/>
      <c r="E1298" s="245"/>
      <c r="F1298" s="247"/>
    </row>
    <row r="1299" spans="3:6" customFormat="1" ht="15" x14ac:dyDescent="0.25">
      <c r="C1299" s="245"/>
      <c r="D1299" s="245"/>
      <c r="E1299" s="245"/>
      <c r="F1299" s="247"/>
    </row>
    <row r="1300" spans="3:6" customFormat="1" ht="15" x14ac:dyDescent="0.25">
      <c r="C1300" s="245"/>
      <c r="D1300" s="245"/>
      <c r="E1300" s="245"/>
      <c r="F1300" s="247"/>
    </row>
    <row r="1301" spans="3:6" customFormat="1" ht="15" x14ac:dyDescent="0.25">
      <c r="C1301" s="245"/>
      <c r="D1301" s="245"/>
      <c r="E1301" s="245"/>
      <c r="F1301" s="247"/>
    </row>
    <row r="1302" spans="3:6" customFormat="1" ht="15" x14ac:dyDescent="0.25">
      <c r="C1302" s="245"/>
      <c r="D1302" s="245"/>
      <c r="E1302" s="245"/>
      <c r="F1302" s="247"/>
    </row>
    <row r="1303" spans="3:6" customFormat="1" ht="15" x14ac:dyDescent="0.25">
      <c r="C1303" s="245"/>
      <c r="D1303" s="245"/>
      <c r="E1303" s="245"/>
      <c r="F1303" s="247"/>
    </row>
    <row r="1304" spans="3:6" customFormat="1" ht="15" x14ac:dyDescent="0.25">
      <c r="C1304" s="245"/>
      <c r="D1304" s="245"/>
      <c r="E1304" s="245"/>
      <c r="F1304" s="247"/>
    </row>
    <row r="1305" spans="3:6" customFormat="1" ht="15" x14ac:dyDescent="0.25">
      <c r="C1305" s="245"/>
      <c r="D1305" s="245"/>
      <c r="E1305" s="245"/>
      <c r="F1305" s="247"/>
    </row>
    <row r="1306" spans="3:6" customFormat="1" ht="15" x14ac:dyDescent="0.25">
      <c r="C1306" s="245"/>
      <c r="D1306" s="245"/>
      <c r="E1306" s="245"/>
      <c r="F1306" s="247"/>
    </row>
    <row r="1307" spans="3:6" customFormat="1" ht="15" x14ac:dyDescent="0.25">
      <c r="C1307" s="245"/>
      <c r="D1307" s="245"/>
      <c r="E1307" s="245"/>
      <c r="F1307" s="247"/>
    </row>
    <row r="1308" spans="3:6" customFormat="1" ht="15" x14ac:dyDescent="0.25">
      <c r="C1308" s="245"/>
      <c r="D1308" s="245"/>
      <c r="E1308" s="245"/>
      <c r="F1308" s="247"/>
    </row>
    <row r="1309" spans="3:6" customFormat="1" ht="15" x14ac:dyDescent="0.25">
      <c r="C1309" s="245"/>
      <c r="D1309" s="245"/>
      <c r="E1309" s="245"/>
      <c r="F1309" s="247"/>
    </row>
    <row r="1310" spans="3:6" customFormat="1" ht="15" x14ac:dyDescent="0.25">
      <c r="C1310" s="245"/>
      <c r="D1310" s="245"/>
      <c r="E1310" s="245"/>
      <c r="F1310" s="247"/>
    </row>
    <row r="1311" spans="3:6" customFormat="1" ht="15" x14ac:dyDescent="0.25">
      <c r="C1311" s="245"/>
      <c r="D1311" s="245"/>
      <c r="E1311" s="245"/>
      <c r="F1311" s="247"/>
    </row>
    <row r="1312" spans="3:6" customFormat="1" ht="15" x14ac:dyDescent="0.25">
      <c r="C1312" s="245"/>
      <c r="D1312" s="245"/>
      <c r="E1312" s="245"/>
      <c r="F1312" s="247"/>
    </row>
    <row r="1313" spans="3:6" customFormat="1" ht="15" x14ac:dyDescent="0.25">
      <c r="C1313" s="245"/>
      <c r="D1313" s="245"/>
      <c r="E1313" s="245"/>
      <c r="F1313" s="247"/>
    </row>
    <row r="1314" spans="3:6" customFormat="1" ht="15" x14ac:dyDescent="0.25">
      <c r="C1314" s="245"/>
      <c r="D1314" s="245"/>
      <c r="E1314" s="245"/>
      <c r="F1314" s="247"/>
    </row>
    <row r="1315" spans="3:6" customFormat="1" ht="15" x14ac:dyDescent="0.25">
      <c r="C1315" s="245"/>
      <c r="D1315" s="245"/>
      <c r="E1315" s="245"/>
      <c r="F1315" s="247"/>
    </row>
    <row r="1316" spans="3:6" customFormat="1" ht="15" x14ac:dyDescent="0.25">
      <c r="C1316" s="245"/>
      <c r="D1316" s="245"/>
      <c r="E1316" s="245"/>
      <c r="F1316" s="247"/>
    </row>
    <row r="1317" spans="3:6" customFormat="1" ht="15" x14ac:dyDescent="0.25">
      <c r="C1317" s="245"/>
      <c r="D1317" s="245"/>
      <c r="E1317" s="245"/>
      <c r="F1317" s="247"/>
    </row>
    <row r="1318" spans="3:6" customFormat="1" ht="15" x14ac:dyDescent="0.25">
      <c r="C1318" s="245"/>
      <c r="D1318" s="245"/>
      <c r="E1318" s="245"/>
      <c r="F1318" s="247"/>
    </row>
    <row r="1319" spans="3:6" customFormat="1" ht="15" x14ac:dyDescent="0.25">
      <c r="C1319" s="245"/>
      <c r="D1319" s="245"/>
      <c r="E1319" s="245"/>
      <c r="F1319" s="247"/>
    </row>
    <row r="1320" spans="3:6" customFormat="1" ht="15" x14ac:dyDescent="0.25">
      <c r="C1320" s="245"/>
      <c r="D1320" s="245"/>
      <c r="E1320" s="245"/>
      <c r="F1320" s="247"/>
    </row>
    <row r="1321" spans="3:6" customFormat="1" ht="15" x14ac:dyDescent="0.25">
      <c r="C1321" s="245"/>
      <c r="D1321" s="245"/>
      <c r="E1321" s="245"/>
      <c r="F1321" s="247"/>
    </row>
    <row r="1322" spans="3:6" customFormat="1" ht="15" x14ac:dyDescent="0.25">
      <c r="C1322" s="245"/>
      <c r="D1322" s="245"/>
      <c r="E1322" s="245"/>
      <c r="F1322" s="247"/>
    </row>
    <row r="1323" spans="3:6" customFormat="1" ht="15" x14ac:dyDescent="0.25">
      <c r="C1323" s="245"/>
      <c r="D1323" s="245"/>
      <c r="E1323" s="245"/>
      <c r="F1323" s="247"/>
    </row>
    <row r="1324" spans="3:6" customFormat="1" ht="15" x14ac:dyDescent="0.25">
      <c r="C1324" s="245"/>
      <c r="D1324" s="245"/>
      <c r="E1324" s="245"/>
      <c r="F1324" s="247"/>
    </row>
    <row r="1325" spans="3:6" customFormat="1" ht="15" x14ac:dyDescent="0.25">
      <c r="C1325" s="245"/>
      <c r="D1325" s="245"/>
      <c r="E1325" s="245"/>
      <c r="F1325" s="247"/>
    </row>
    <row r="1326" spans="3:6" customFormat="1" ht="15" x14ac:dyDescent="0.25">
      <c r="C1326" s="245"/>
      <c r="D1326" s="245"/>
      <c r="E1326" s="245"/>
      <c r="F1326" s="247"/>
    </row>
    <row r="1327" spans="3:6" customFormat="1" ht="15" x14ac:dyDescent="0.25">
      <c r="C1327" s="245"/>
      <c r="D1327" s="245"/>
      <c r="E1327" s="245"/>
      <c r="F1327" s="247"/>
    </row>
    <row r="1328" spans="3:6" customFormat="1" ht="15" x14ac:dyDescent="0.25">
      <c r="C1328" s="245"/>
      <c r="D1328" s="245"/>
      <c r="E1328" s="245"/>
      <c r="F1328" s="247"/>
    </row>
    <row r="1329" spans="3:6" customFormat="1" ht="15" x14ac:dyDescent="0.25">
      <c r="C1329" s="245"/>
      <c r="D1329" s="245"/>
      <c r="E1329" s="245"/>
      <c r="F1329" s="247"/>
    </row>
    <row r="1330" spans="3:6" customFormat="1" ht="15" x14ac:dyDescent="0.25">
      <c r="C1330" s="245"/>
      <c r="D1330" s="245"/>
      <c r="E1330" s="245"/>
      <c r="F1330" s="247"/>
    </row>
    <row r="1331" spans="3:6" customFormat="1" ht="15" x14ac:dyDescent="0.25">
      <c r="C1331" s="245"/>
      <c r="D1331" s="245"/>
      <c r="E1331" s="245"/>
      <c r="F1331" s="247"/>
    </row>
    <row r="1332" spans="3:6" customFormat="1" ht="15" x14ac:dyDescent="0.25">
      <c r="C1332" s="245"/>
      <c r="D1332" s="245"/>
      <c r="E1332" s="245"/>
      <c r="F1332" s="247"/>
    </row>
    <row r="1333" spans="3:6" customFormat="1" ht="15" x14ac:dyDescent="0.25">
      <c r="C1333" s="245"/>
      <c r="D1333" s="245"/>
      <c r="E1333" s="245"/>
      <c r="F1333" s="247"/>
    </row>
    <row r="1334" spans="3:6" customFormat="1" ht="15" x14ac:dyDescent="0.25">
      <c r="C1334" s="245"/>
      <c r="D1334" s="245"/>
      <c r="E1334" s="245"/>
      <c r="F1334" s="247"/>
    </row>
    <row r="1335" spans="3:6" customFormat="1" ht="15" x14ac:dyDescent="0.25">
      <c r="C1335" s="245"/>
      <c r="D1335" s="245"/>
      <c r="E1335" s="245"/>
      <c r="F1335" s="247"/>
    </row>
    <row r="1336" spans="3:6" customFormat="1" ht="15" x14ac:dyDescent="0.25">
      <c r="C1336" s="245"/>
      <c r="D1336" s="245"/>
      <c r="E1336" s="245"/>
      <c r="F1336" s="247"/>
    </row>
    <row r="1337" spans="3:6" customFormat="1" ht="15" x14ac:dyDescent="0.25">
      <c r="C1337" s="245"/>
      <c r="D1337" s="245"/>
      <c r="E1337" s="245"/>
      <c r="F1337" s="247"/>
    </row>
    <row r="1338" spans="3:6" customFormat="1" ht="15" x14ac:dyDescent="0.25">
      <c r="C1338" s="245"/>
      <c r="D1338" s="245"/>
      <c r="E1338" s="245"/>
      <c r="F1338" s="247"/>
    </row>
    <row r="1339" spans="3:6" customFormat="1" ht="15" x14ac:dyDescent="0.25">
      <c r="C1339" s="245"/>
      <c r="D1339" s="245"/>
      <c r="E1339" s="245"/>
      <c r="F1339" s="247"/>
    </row>
    <row r="1340" spans="3:6" customFormat="1" ht="15" x14ac:dyDescent="0.25">
      <c r="C1340" s="245"/>
      <c r="D1340" s="245"/>
      <c r="E1340" s="245"/>
      <c r="F1340" s="247"/>
    </row>
    <row r="1341" spans="3:6" customFormat="1" ht="15" x14ac:dyDescent="0.25">
      <c r="C1341" s="245"/>
      <c r="D1341" s="245"/>
      <c r="E1341" s="245"/>
      <c r="F1341" s="247"/>
    </row>
    <row r="1342" spans="3:6" customFormat="1" ht="15" x14ac:dyDescent="0.25">
      <c r="C1342" s="245"/>
      <c r="D1342" s="245"/>
      <c r="E1342" s="245"/>
      <c r="F1342" s="247"/>
    </row>
    <row r="1343" spans="3:6" customFormat="1" ht="15" x14ac:dyDescent="0.25">
      <c r="C1343" s="245"/>
      <c r="D1343" s="245"/>
      <c r="E1343" s="245"/>
      <c r="F1343" s="247"/>
    </row>
    <row r="1344" spans="3:6" customFormat="1" ht="15" x14ac:dyDescent="0.25">
      <c r="C1344" s="245"/>
      <c r="D1344" s="245"/>
      <c r="E1344" s="245"/>
      <c r="F1344" s="247"/>
    </row>
    <row r="1345" spans="3:6" customFormat="1" ht="15" x14ac:dyDescent="0.25">
      <c r="C1345" s="245"/>
      <c r="D1345" s="245"/>
      <c r="E1345" s="245"/>
      <c r="F1345" s="247"/>
    </row>
    <row r="1346" spans="3:6" customFormat="1" ht="15" x14ac:dyDescent="0.25">
      <c r="C1346" s="245"/>
      <c r="D1346" s="245"/>
      <c r="E1346" s="245"/>
      <c r="F1346" s="247"/>
    </row>
    <row r="1347" spans="3:6" customFormat="1" ht="15" x14ac:dyDescent="0.25">
      <c r="C1347" s="245"/>
      <c r="D1347" s="245"/>
      <c r="E1347" s="245"/>
      <c r="F1347" s="247"/>
    </row>
    <row r="1348" spans="3:6" customFormat="1" ht="15" x14ac:dyDescent="0.25">
      <c r="C1348" s="245"/>
      <c r="D1348" s="245"/>
      <c r="E1348" s="245"/>
      <c r="F1348" s="247"/>
    </row>
    <row r="1349" spans="3:6" customFormat="1" ht="15" x14ac:dyDescent="0.25">
      <c r="C1349" s="245"/>
      <c r="D1349" s="245"/>
      <c r="E1349" s="245"/>
      <c r="F1349" s="247"/>
    </row>
    <row r="1350" spans="3:6" customFormat="1" ht="15" x14ac:dyDescent="0.25">
      <c r="C1350" s="245"/>
      <c r="D1350" s="245"/>
      <c r="E1350" s="245"/>
      <c r="F1350" s="247"/>
    </row>
    <row r="1351" spans="3:6" customFormat="1" ht="15" x14ac:dyDescent="0.25">
      <c r="C1351" s="245"/>
      <c r="D1351" s="245"/>
      <c r="E1351" s="245"/>
      <c r="F1351" s="247"/>
    </row>
    <row r="1352" spans="3:6" customFormat="1" ht="15" x14ac:dyDescent="0.25">
      <c r="C1352" s="245"/>
      <c r="D1352" s="245"/>
      <c r="E1352" s="245"/>
      <c r="F1352" s="247"/>
    </row>
    <row r="1353" spans="3:6" customFormat="1" ht="15" x14ac:dyDescent="0.25">
      <c r="C1353" s="245"/>
      <c r="D1353" s="245"/>
      <c r="E1353" s="245"/>
      <c r="F1353" s="247"/>
    </row>
    <row r="1354" spans="3:6" customFormat="1" ht="15" x14ac:dyDescent="0.25">
      <c r="C1354" s="245"/>
      <c r="D1354" s="245"/>
      <c r="E1354" s="245"/>
      <c r="F1354" s="247"/>
    </row>
    <row r="1355" spans="3:6" customFormat="1" ht="15" x14ac:dyDescent="0.25">
      <c r="C1355" s="245"/>
      <c r="D1355" s="245"/>
      <c r="E1355" s="245"/>
      <c r="F1355" s="247"/>
    </row>
    <row r="1356" spans="3:6" customFormat="1" ht="15" x14ac:dyDescent="0.25">
      <c r="C1356" s="245"/>
      <c r="D1356" s="245"/>
      <c r="E1356" s="245"/>
      <c r="F1356" s="247"/>
    </row>
    <row r="1357" spans="3:6" customFormat="1" ht="15" x14ac:dyDescent="0.25">
      <c r="C1357" s="245"/>
      <c r="D1357" s="245"/>
      <c r="E1357" s="245"/>
      <c r="F1357" s="247"/>
    </row>
    <row r="1358" spans="3:6" customFormat="1" ht="15" x14ac:dyDescent="0.25">
      <c r="C1358" s="245"/>
      <c r="D1358" s="245"/>
      <c r="E1358" s="245"/>
      <c r="F1358" s="247"/>
    </row>
    <row r="1359" spans="3:6" customFormat="1" ht="15" x14ac:dyDescent="0.25">
      <c r="C1359" s="245"/>
      <c r="D1359" s="245"/>
      <c r="E1359" s="245"/>
      <c r="F1359" s="247"/>
    </row>
    <row r="1360" spans="3:6" customFormat="1" ht="15" x14ac:dyDescent="0.25">
      <c r="C1360" s="245"/>
      <c r="D1360" s="245"/>
      <c r="E1360" s="245"/>
      <c r="F1360" s="247"/>
    </row>
    <row r="1361" spans="3:6" customFormat="1" ht="15" x14ac:dyDescent="0.25">
      <c r="C1361" s="245"/>
      <c r="D1361" s="245"/>
      <c r="E1361" s="245"/>
      <c r="F1361" s="247"/>
    </row>
    <row r="1362" spans="3:6" customFormat="1" ht="15" x14ac:dyDescent="0.25">
      <c r="C1362" s="245"/>
      <c r="D1362" s="245"/>
      <c r="E1362" s="245"/>
      <c r="F1362" s="247"/>
    </row>
    <row r="1363" spans="3:6" customFormat="1" ht="15" x14ac:dyDescent="0.25">
      <c r="C1363" s="245"/>
      <c r="D1363" s="245"/>
      <c r="E1363" s="245"/>
      <c r="F1363" s="247"/>
    </row>
    <row r="1364" spans="3:6" customFormat="1" ht="15" x14ac:dyDescent="0.25">
      <c r="C1364" s="245"/>
      <c r="D1364" s="245"/>
      <c r="E1364" s="245"/>
      <c r="F1364" s="247"/>
    </row>
    <row r="1365" spans="3:6" customFormat="1" ht="15" x14ac:dyDescent="0.25">
      <c r="C1365" s="245"/>
      <c r="D1365" s="245"/>
      <c r="E1365" s="245"/>
      <c r="F1365" s="247"/>
    </row>
    <row r="1366" spans="3:6" customFormat="1" ht="15" x14ac:dyDescent="0.25">
      <c r="C1366" s="245"/>
      <c r="D1366" s="245"/>
      <c r="E1366" s="245"/>
      <c r="F1366" s="247"/>
    </row>
    <row r="1367" spans="3:6" customFormat="1" ht="15" x14ac:dyDescent="0.25">
      <c r="C1367" s="245"/>
      <c r="D1367" s="245"/>
      <c r="E1367" s="245"/>
      <c r="F1367" s="247"/>
    </row>
    <row r="1368" spans="3:6" customFormat="1" ht="15" x14ac:dyDescent="0.25">
      <c r="C1368" s="245"/>
      <c r="D1368" s="245"/>
      <c r="E1368" s="245"/>
      <c r="F1368" s="247"/>
    </row>
    <row r="1369" spans="3:6" customFormat="1" ht="15" x14ac:dyDescent="0.25">
      <c r="C1369" s="245"/>
      <c r="D1369" s="245"/>
      <c r="E1369" s="245"/>
      <c r="F1369" s="247"/>
    </row>
    <row r="1370" spans="3:6" customFormat="1" ht="15" x14ac:dyDescent="0.25">
      <c r="C1370" s="245"/>
      <c r="D1370" s="245"/>
      <c r="E1370" s="245"/>
      <c r="F1370" s="247"/>
    </row>
    <row r="1371" spans="3:6" customFormat="1" ht="15" x14ac:dyDescent="0.25">
      <c r="C1371" s="245"/>
      <c r="D1371" s="245"/>
      <c r="E1371" s="245"/>
      <c r="F1371" s="247"/>
    </row>
    <row r="1372" spans="3:6" customFormat="1" ht="15" x14ac:dyDescent="0.25">
      <c r="C1372" s="245"/>
      <c r="D1372" s="245"/>
      <c r="E1372" s="245"/>
      <c r="F1372" s="247"/>
    </row>
    <row r="1373" spans="3:6" customFormat="1" ht="15" x14ac:dyDescent="0.25">
      <c r="C1373" s="245"/>
      <c r="D1373" s="245"/>
      <c r="E1373" s="245"/>
      <c r="F1373" s="247"/>
    </row>
    <row r="1374" spans="3:6" customFormat="1" ht="15" x14ac:dyDescent="0.25">
      <c r="C1374" s="245"/>
      <c r="D1374" s="245"/>
      <c r="E1374" s="245"/>
      <c r="F1374" s="247"/>
    </row>
    <row r="1375" spans="3:6" customFormat="1" ht="15" x14ac:dyDescent="0.25">
      <c r="C1375" s="245"/>
      <c r="D1375" s="245"/>
      <c r="E1375" s="245"/>
      <c r="F1375" s="247"/>
    </row>
    <row r="1376" spans="3:6" customFormat="1" ht="15" x14ac:dyDescent="0.25">
      <c r="C1376" s="245"/>
      <c r="D1376" s="245"/>
      <c r="E1376" s="245"/>
      <c r="F1376" s="247"/>
    </row>
    <row r="1377" spans="3:6" customFormat="1" ht="15" x14ac:dyDescent="0.25">
      <c r="C1377" s="245"/>
      <c r="D1377" s="245"/>
      <c r="E1377" s="245"/>
      <c r="F1377" s="247"/>
    </row>
    <row r="1378" spans="3:6" customFormat="1" ht="15" x14ac:dyDescent="0.25">
      <c r="C1378" s="245"/>
      <c r="D1378" s="245"/>
      <c r="E1378" s="245"/>
      <c r="F1378" s="247"/>
    </row>
    <row r="1379" spans="3:6" customFormat="1" ht="15" x14ac:dyDescent="0.25">
      <c r="C1379" s="245"/>
      <c r="D1379" s="245"/>
      <c r="E1379" s="245"/>
      <c r="F1379" s="247"/>
    </row>
    <row r="1380" spans="3:6" customFormat="1" ht="15" x14ac:dyDescent="0.25">
      <c r="C1380" s="245"/>
      <c r="D1380" s="245"/>
      <c r="E1380" s="245"/>
      <c r="F1380" s="247"/>
    </row>
    <row r="1381" spans="3:6" customFormat="1" ht="15" x14ac:dyDescent="0.25">
      <c r="C1381" s="245"/>
      <c r="D1381" s="245"/>
      <c r="E1381" s="245"/>
      <c r="F1381" s="247"/>
    </row>
    <row r="1382" spans="3:6" customFormat="1" ht="15" x14ac:dyDescent="0.25">
      <c r="C1382" s="245"/>
      <c r="D1382" s="245"/>
      <c r="E1382" s="245"/>
      <c r="F1382" s="247"/>
    </row>
    <row r="1383" spans="3:6" customFormat="1" ht="15" x14ac:dyDescent="0.25">
      <c r="C1383" s="245"/>
      <c r="D1383" s="245"/>
      <c r="E1383" s="245"/>
      <c r="F1383" s="247"/>
    </row>
    <row r="1384" spans="3:6" customFormat="1" ht="15" x14ac:dyDescent="0.25">
      <c r="C1384" s="245"/>
      <c r="D1384" s="245"/>
      <c r="E1384" s="245"/>
      <c r="F1384" s="247"/>
    </row>
    <row r="1385" spans="3:6" customFormat="1" ht="15" x14ac:dyDescent="0.25">
      <c r="C1385" s="245"/>
      <c r="D1385" s="245"/>
      <c r="E1385" s="245"/>
      <c r="F1385" s="247"/>
    </row>
    <row r="1386" spans="3:6" customFormat="1" ht="15" x14ac:dyDescent="0.25">
      <c r="C1386" s="245"/>
      <c r="D1386" s="245"/>
      <c r="E1386" s="245"/>
      <c r="F1386" s="247"/>
    </row>
    <row r="1387" spans="3:6" customFormat="1" ht="15" x14ac:dyDescent="0.25">
      <c r="C1387" s="245"/>
      <c r="D1387" s="245"/>
      <c r="E1387" s="245"/>
      <c r="F1387" s="247"/>
    </row>
    <row r="1388" spans="3:6" customFormat="1" ht="15" x14ac:dyDescent="0.25">
      <c r="C1388" s="245"/>
      <c r="D1388" s="245"/>
      <c r="E1388" s="245"/>
      <c r="F1388" s="247"/>
    </row>
    <row r="1389" spans="3:6" customFormat="1" ht="15" x14ac:dyDescent="0.25">
      <c r="C1389" s="245"/>
      <c r="D1389" s="245"/>
      <c r="E1389" s="245"/>
      <c r="F1389" s="247"/>
    </row>
    <row r="1390" spans="3:6" customFormat="1" ht="15" x14ac:dyDescent="0.25">
      <c r="C1390" s="245"/>
      <c r="D1390" s="245"/>
      <c r="E1390" s="245"/>
      <c r="F1390" s="247"/>
    </row>
    <row r="1391" spans="3:6" customFormat="1" ht="15" x14ac:dyDescent="0.25">
      <c r="C1391" s="245"/>
      <c r="D1391" s="245"/>
      <c r="E1391" s="245"/>
      <c r="F1391" s="247"/>
    </row>
    <row r="1392" spans="3:6" customFormat="1" ht="15" x14ac:dyDescent="0.25">
      <c r="C1392" s="245"/>
      <c r="D1392" s="245"/>
      <c r="E1392" s="245"/>
      <c r="F1392" s="247"/>
    </row>
    <row r="1393" spans="3:6" customFormat="1" ht="15" x14ac:dyDescent="0.25">
      <c r="C1393" s="245"/>
      <c r="D1393" s="245"/>
      <c r="E1393" s="245"/>
      <c r="F1393" s="247"/>
    </row>
    <row r="1394" spans="3:6" customFormat="1" ht="15" x14ac:dyDescent="0.25">
      <c r="C1394" s="245"/>
      <c r="D1394" s="245"/>
      <c r="E1394" s="245"/>
      <c r="F1394" s="247"/>
    </row>
    <row r="1395" spans="3:6" customFormat="1" ht="15" x14ac:dyDescent="0.25">
      <c r="C1395" s="245"/>
      <c r="D1395" s="245"/>
      <c r="E1395" s="245"/>
      <c r="F1395" s="247"/>
    </row>
    <row r="1396" spans="3:6" customFormat="1" ht="15" x14ac:dyDescent="0.25">
      <c r="C1396" s="245"/>
      <c r="D1396" s="245"/>
      <c r="E1396" s="245"/>
      <c r="F1396" s="247"/>
    </row>
    <row r="1397" spans="3:6" customFormat="1" ht="15" x14ac:dyDescent="0.25">
      <c r="C1397" s="245"/>
      <c r="D1397" s="245"/>
      <c r="E1397" s="245"/>
      <c r="F1397" s="247"/>
    </row>
    <row r="1398" spans="3:6" customFormat="1" ht="15" x14ac:dyDescent="0.25">
      <c r="C1398" s="245"/>
      <c r="D1398" s="245"/>
      <c r="E1398" s="245"/>
      <c r="F1398" s="247"/>
    </row>
    <row r="1399" spans="3:6" customFormat="1" ht="15" x14ac:dyDescent="0.25">
      <c r="C1399" s="245"/>
      <c r="D1399" s="245"/>
      <c r="E1399" s="245"/>
      <c r="F1399" s="247"/>
    </row>
    <row r="1400" spans="3:6" customFormat="1" ht="15" x14ac:dyDescent="0.25">
      <c r="C1400" s="245"/>
      <c r="D1400" s="245"/>
      <c r="E1400" s="245"/>
      <c r="F1400" s="247"/>
    </row>
    <row r="1401" spans="3:6" customFormat="1" ht="15" x14ac:dyDescent="0.25">
      <c r="C1401" s="245"/>
      <c r="D1401" s="245"/>
      <c r="E1401" s="245"/>
      <c r="F1401" s="247"/>
    </row>
    <row r="1402" spans="3:6" customFormat="1" ht="15" x14ac:dyDescent="0.25">
      <c r="C1402" s="245"/>
      <c r="D1402" s="245"/>
      <c r="E1402" s="245"/>
      <c r="F1402" s="247"/>
    </row>
    <row r="1403" spans="3:6" customFormat="1" ht="15" x14ac:dyDescent="0.25">
      <c r="C1403" s="245"/>
      <c r="D1403" s="245"/>
      <c r="E1403" s="245"/>
      <c r="F1403" s="247"/>
    </row>
    <row r="1404" spans="3:6" customFormat="1" ht="15" x14ac:dyDescent="0.25">
      <c r="C1404" s="245"/>
      <c r="D1404" s="245"/>
      <c r="E1404" s="245"/>
      <c r="F1404" s="247"/>
    </row>
    <row r="1405" spans="3:6" customFormat="1" ht="15" x14ac:dyDescent="0.25">
      <c r="C1405" s="245"/>
      <c r="D1405" s="245"/>
      <c r="E1405" s="245"/>
      <c r="F1405" s="247"/>
    </row>
    <row r="1406" spans="3:6" customFormat="1" ht="15" x14ac:dyDescent="0.25">
      <c r="C1406" s="245"/>
      <c r="D1406" s="245"/>
      <c r="E1406" s="245"/>
      <c r="F1406" s="247"/>
    </row>
    <row r="1407" spans="3:6" customFormat="1" ht="15" x14ac:dyDescent="0.25">
      <c r="C1407" s="245"/>
      <c r="D1407" s="245"/>
      <c r="E1407" s="245"/>
      <c r="F1407" s="247"/>
    </row>
    <row r="1408" spans="3:6" customFormat="1" ht="15" x14ac:dyDescent="0.25">
      <c r="C1408" s="245"/>
      <c r="D1408" s="245"/>
      <c r="E1408" s="245"/>
      <c r="F1408" s="247"/>
    </row>
    <row r="1409" spans="3:6" customFormat="1" ht="15" x14ac:dyDescent="0.25">
      <c r="C1409" s="245"/>
      <c r="D1409" s="245"/>
      <c r="E1409" s="245"/>
      <c r="F1409" s="247"/>
    </row>
    <row r="1410" spans="3:6" customFormat="1" ht="15" x14ac:dyDescent="0.25">
      <c r="C1410" s="245"/>
      <c r="D1410" s="245"/>
      <c r="E1410" s="245"/>
      <c r="F1410" s="247"/>
    </row>
    <row r="1411" spans="3:6" customFormat="1" ht="15" x14ac:dyDescent="0.25">
      <c r="C1411" s="245"/>
      <c r="D1411" s="245"/>
      <c r="E1411" s="245"/>
      <c r="F1411" s="247"/>
    </row>
    <row r="1412" spans="3:6" customFormat="1" ht="15" x14ac:dyDescent="0.25">
      <c r="C1412" s="245"/>
      <c r="D1412" s="245"/>
      <c r="E1412" s="245"/>
      <c r="F1412" s="247"/>
    </row>
    <row r="1413" spans="3:6" customFormat="1" ht="15" x14ac:dyDescent="0.25">
      <c r="C1413" s="245"/>
      <c r="D1413" s="245"/>
      <c r="E1413" s="245"/>
      <c r="F1413" s="247"/>
    </row>
    <row r="1414" spans="3:6" customFormat="1" ht="15" x14ac:dyDescent="0.25">
      <c r="C1414" s="245"/>
      <c r="D1414" s="245"/>
      <c r="E1414" s="245"/>
      <c r="F1414" s="247"/>
    </row>
    <row r="1415" spans="3:6" customFormat="1" ht="15" x14ac:dyDescent="0.25">
      <c r="C1415" s="245"/>
      <c r="D1415" s="245"/>
      <c r="E1415" s="245"/>
      <c r="F1415" s="247"/>
    </row>
    <row r="1416" spans="3:6" customFormat="1" ht="15" x14ac:dyDescent="0.25">
      <c r="C1416" s="245"/>
      <c r="D1416" s="245"/>
      <c r="E1416" s="245"/>
      <c r="F1416" s="247"/>
    </row>
    <row r="1417" spans="3:6" customFormat="1" ht="15" x14ac:dyDescent="0.25">
      <c r="C1417" s="245"/>
      <c r="D1417" s="245"/>
      <c r="E1417" s="245"/>
      <c r="F1417" s="247"/>
    </row>
    <row r="1418" spans="3:6" customFormat="1" ht="15" x14ac:dyDescent="0.25">
      <c r="C1418" s="245"/>
      <c r="D1418" s="245"/>
      <c r="E1418" s="245"/>
      <c r="F1418" s="247"/>
    </row>
    <row r="1419" spans="3:6" customFormat="1" ht="15" x14ac:dyDescent="0.25">
      <c r="C1419" s="245"/>
      <c r="D1419" s="245"/>
      <c r="E1419" s="245"/>
      <c r="F1419" s="247"/>
    </row>
    <row r="1420" spans="3:6" customFormat="1" ht="15" x14ac:dyDescent="0.25">
      <c r="C1420" s="245"/>
      <c r="D1420" s="245"/>
      <c r="E1420" s="245"/>
      <c r="F1420" s="247"/>
    </row>
    <row r="1421" spans="3:6" customFormat="1" ht="15" x14ac:dyDescent="0.25">
      <c r="C1421" s="245"/>
      <c r="D1421" s="245"/>
      <c r="E1421" s="245"/>
      <c r="F1421" s="247"/>
    </row>
    <row r="1422" spans="3:6" customFormat="1" ht="15" x14ac:dyDescent="0.25">
      <c r="C1422" s="245"/>
      <c r="D1422" s="245"/>
      <c r="E1422" s="245"/>
      <c r="F1422" s="247"/>
    </row>
    <row r="1423" spans="3:6" customFormat="1" ht="15" x14ac:dyDescent="0.25">
      <c r="C1423" s="245"/>
      <c r="D1423" s="245"/>
      <c r="E1423" s="245"/>
      <c r="F1423" s="247"/>
    </row>
    <row r="1424" spans="3:6" customFormat="1" ht="15" x14ac:dyDescent="0.25">
      <c r="C1424" s="245"/>
      <c r="D1424" s="245"/>
      <c r="E1424" s="245"/>
      <c r="F1424" s="247"/>
    </row>
    <row r="1425" spans="3:6" customFormat="1" ht="15" x14ac:dyDescent="0.25">
      <c r="C1425" s="245"/>
      <c r="D1425" s="245"/>
      <c r="E1425" s="245"/>
      <c r="F1425" s="247"/>
    </row>
    <row r="1426" spans="3:6" customFormat="1" ht="15" x14ac:dyDescent="0.25">
      <c r="C1426" s="245"/>
      <c r="D1426" s="245"/>
      <c r="E1426" s="245"/>
      <c r="F1426" s="247"/>
    </row>
    <row r="1427" spans="3:6" customFormat="1" ht="15" x14ac:dyDescent="0.25">
      <c r="C1427" s="245"/>
      <c r="D1427" s="245"/>
      <c r="E1427" s="245"/>
      <c r="F1427" s="247"/>
    </row>
    <row r="1428" spans="3:6" customFormat="1" ht="15" x14ac:dyDescent="0.25">
      <c r="C1428" s="245"/>
      <c r="D1428" s="245"/>
      <c r="E1428" s="245"/>
      <c r="F1428" s="247"/>
    </row>
    <row r="1429" spans="3:6" customFormat="1" ht="15" x14ac:dyDescent="0.25">
      <c r="C1429" s="245"/>
      <c r="D1429" s="245"/>
      <c r="E1429" s="245"/>
      <c r="F1429" s="247"/>
    </row>
    <row r="1430" spans="3:6" customFormat="1" ht="15" x14ac:dyDescent="0.25">
      <c r="C1430" s="245"/>
      <c r="D1430" s="245"/>
      <c r="E1430" s="245"/>
      <c r="F1430" s="247"/>
    </row>
    <row r="1431" spans="3:6" customFormat="1" ht="15" x14ac:dyDescent="0.25">
      <c r="C1431" s="245"/>
      <c r="D1431" s="245"/>
      <c r="E1431" s="245"/>
      <c r="F1431" s="247"/>
    </row>
    <row r="1432" spans="3:6" customFormat="1" ht="15" x14ac:dyDescent="0.25">
      <c r="C1432" s="245"/>
      <c r="D1432" s="245"/>
      <c r="E1432" s="245"/>
      <c r="F1432" s="247"/>
    </row>
    <row r="1433" spans="3:6" customFormat="1" ht="15" x14ac:dyDescent="0.25">
      <c r="C1433" s="245"/>
      <c r="D1433" s="245"/>
      <c r="E1433" s="245"/>
      <c r="F1433" s="247"/>
    </row>
    <row r="1434" spans="3:6" customFormat="1" ht="15" x14ac:dyDescent="0.25">
      <c r="C1434" s="245"/>
      <c r="D1434" s="245"/>
      <c r="E1434" s="245"/>
      <c r="F1434" s="247"/>
    </row>
    <row r="1435" spans="3:6" customFormat="1" ht="15" x14ac:dyDescent="0.25">
      <c r="C1435" s="245"/>
      <c r="D1435" s="245"/>
      <c r="E1435" s="245"/>
      <c r="F1435" s="247"/>
    </row>
    <row r="1436" spans="3:6" customFormat="1" ht="15" x14ac:dyDescent="0.25">
      <c r="C1436" s="245"/>
      <c r="D1436" s="245"/>
      <c r="E1436" s="245"/>
      <c r="F1436" s="247"/>
    </row>
    <row r="1437" spans="3:6" customFormat="1" ht="15" x14ac:dyDescent="0.25">
      <c r="C1437" s="245"/>
      <c r="D1437" s="245"/>
      <c r="E1437" s="245"/>
      <c r="F1437" s="247"/>
    </row>
    <row r="1438" spans="3:6" customFormat="1" ht="15" x14ac:dyDescent="0.25">
      <c r="C1438" s="245"/>
      <c r="D1438" s="245"/>
      <c r="E1438" s="245"/>
      <c r="F1438" s="247"/>
    </row>
    <row r="1439" spans="3:6" customFormat="1" ht="15" x14ac:dyDescent="0.25">
      <c r="C1439" s="245"/>
      <c r="D1439" s="245"/>
      <c r="E1439" s="245"/>
      <c r="F1439" s="247"/>
    </row>
    <row r="1440" spans="3:6" customFormat="1" ht="15" x14ac:dyDescent="0.25">
      <c r="C1440" s="245"/>
      <c r="D1440" s="245"/>
      <c r="E1440" s="245"/>
      <c r="F1440" s="247"/>
    </row>
    <row r="1441" spans="3:6" customFormat="1" ht="15" x14ac:dyDescent="0.25">
      <c r="C1441" s="245"/>
      <c r="D1441" s="245"/>
      <c r="E1441" s="245"/>
      <c r="F1441" s="247"/>
    </row>
    <row r="1442" spans="3:6" customFormat="1" ht="15" x14ac:dyDescent="0.25">
      <c r="C1442" s="245"/>
      <c r="D1442" s="245"/>
      <c r="E1442" s="245"/>
      <c r="F1442" s="247"/>
    </row>
    <row r="1443" spans="3:6" customFormat="1" ht="15" x14ac:dyDescent="0.25">
      <c r="C1443" s="245"/>
      <c r="D1443" s="245"/>
      <c r="E1443" s="245"/>
      <c r="F1443" s="247"/>
    </row>
    <row r="1444" spans="3:6" customFormat="1" ht="15" x14ac:dyDescent="0.25">
      <c r="C1444" s="245"/>
      <c r="D1444" s="245"/>
      <c r="E1444" s="245"/>
      <c r="F1444" s="247"/>
    </row>
    <row r="1445" spans="3:6" customFormat="1" ht="15" x14ac:dyDescent="0.25">
      <c r="C1445" s="245"/>
      <c r="D1445" s="245"/>
      <c r="E1445" s="245"/>
      <c r="F1445" s="247"/>
    </row>
    <row r="1446" spans="3:6" customFormat="1" ht="15" x14ac:dyDescent="0.25">
      <c r="C1446" s="245"/>
      <c r="D1446" s="245"/>
      <c r="E1446" s="245"/>
      <c r="F1446" s="247"/>
    </row>
    <row r="1447" spans="3:6" customFormat="1" ht="15" x14ac:dyDescent="0.25">
      <c r="C1447" s="245"/>
      <c r="D1447" s="245"/>
      <c r="E1447" s="245"/>
      <c r="F1447" s="247"/>
    </row>
    <row r="1448" spans="3:6" customFormat="1" ht="15" x14ac:dyDescent="0.25">
      <c r="C1448" s="245"/>
      <c r="D1448" s="245"/>
      <c r="E1448" s="245"/>
      <c r="F1448" s="247"/>
    </row>
    <row r="1449" spans="3:6" customFormat="1" ht="15" x14ac:dyDescent="0.25">
      <c r="C1449" s="245"/>
      <c r="D1449" s="245"/>
      <c r="E1449" s="245"/>
      <c r="F1449" s="247"/>
    </row>
    <row r="1450" spans="3:6" customFormat="1" ht="15" x14ac:dyDescent="0.25">
      <c r="C1450" s="245"/>
      <c r="D1450" s="245"/>
      <c r="E1450" s="245"/>
      <c r="F1450" s="247"/>
    </row>
    <row r="1451" spans="3:6" customFormat="1" ht="15" x14ac:dyDescent="0.25">
      <c r="C1451" s="245"/>
      <c r="D1451" s="245"/>
      <c r="E1451" s="245"/>
      <c r="F1451" s="247"/>
    </row>
    <row r="1452" spans="3:6" customFormat="1" ht="15" x14ac:dyDescent="0.25">
      <c r="C1452" s="245"/>
      <c r="D1452" s="245"/>
      <c r="E1452" s="245"/>
      <c r="F1452" s="247"/>
    </row>
    <row r="1453" spans="3:6" customFormat="1" ht="15" x14ac:dyDescent="0.25">
      <c r="C1453" s="245"/>
      <c r="D1453" s="245"/>
      <c r="E1453" s="245"/>
      <c r="F1453" s="247"/>
    </row>
    <row r="1454" spans="3:6" customFormat="1" ht="15" x14ac:dyDescent="0.25">
      <c r="C1454" s="245"/>
      <c r="D1454" s="245"/>
      <c r="E1454" s="245"/>
      <c r="F1454" s="247"/>
    </row>
    <row r="1455" spans="3:6" customFormat="1" ht="15" x14ac:dyDescent="0.25">
      <c r="C1455" s="245"/>
      <c r="D1455" s="245"/>
      <c r="E1455" s="245"/>
      <c r="F1455" s="247"/>
    </row>
    <row r="1456" spans="3:6" customFormat="1" ht="15" x14ac:dyDescent="0.25">
      <c r="C1456" s="245"/>
      <c r="D1456" s="245"/>
      <c r="E1456" s="245"/>
      <c r="F1456" s="247"/>
    </row>
    <row r="1457" spans="3:6" customFormat="1" ht="15" x14ac:dyDescent="0.25">
      <c r="C1457" s="245"/>
      <c r="D1457" s="245"/>
      <c r="E1457" s="245"/>
      <c r="F1457" s="247"/>
    </row>
    <row r="1458" spans="3:6" customFormat="1" ht="15" x14ac:dyDescent="0.25">
      <c r="C1458" s="245"/>
      <c r="D1458" s="245"/>
      <c r="E1458" s="245"/>
      <c r="F1458" s="247"/>
    </row>
    <row r="1459" spans="3:6" customFormat="1" ht="15" x14ac:dyDescent="0.25">
      <c r="C1459" s="245"/>
      <c r="D1459" s="245"/>
      <c r="E1459" s="245"/>
      <c r="F1459" s="247"/>
    </row>
    <row r="1460" spans="3:6" customFormat="1" ht="15" x14ac:dyDescent="0.25">
      <c r="C1460" s="245"/>
      <c r="D1460" s="245"/>
      <c r="E1460" s="245"/>
      <c r="F1460" s="247"/>
    </row>
    <row r="1461" spans="3:6" customFormat="1" ht="15" x14ac:dyDescent="0.25">
      <c r="C1461" s="245"/>
      <c r="D1461" s="245"/>
      <c r="E1461" s="245"/>
      <c r="F1461" s="247"/>
    </row>
    <row r="1462" spans="3:6" customFormat="1" ht="15" x14ac:dyDescent="0.25">
      <c r="C1462" s="245"/>
      <c r="D1462" s="245"/>
      <c r="E1462" s="245"/>
      <c r="F1462" s="247"/>
    </row>
    <row r="1463" spans="3:6" customFormat="1" ht="15" x14ac:dyDescent="0.25">
      <c r="C1463" s="245"/>
      <c r="D1463" s="245"/>
      <c r="E1463" s="245"/>
      <c r="F1463" s="247"/>
    </row>
    <row r="1464" spans="3:6" customFormat="1" ht="15" x14ac:dyDescent="0.25">
      <c r="C1464" s="245"/>
      <c r="D1464" s="245"/>
      <c r="E1464" s="245"/>
      <c r="F1464" s="247"/>
    </row>
    <row r="1465" spans="3:6" customFormat="1" ht="15" x14ac:dyDescent="0.25">
      <c r="C1465" s="245"/>
      <c r="D1465" s="245"/>
      <c r="E1465" s="245"/>
      <c r="F1465" s="247"/>
    </row>
    <row r="1466" spans="3:6" customFormat="1" ht="15" x14ac:dyDescent="0.25">
      <c r="C1466" s="245"/>
      <c r="D1466" s="245"/>
      <c r="E1466" s="245"/>
      <c r="F1466" s="247"/>
    </row>
    <row r="1467" spans="3:6" customFormat="1" ht="15" x14ac:dyDescent="0.25">
      <c r="C1467" s="245"/>
      <c r="D1467" s="245"/>
      <c r="E1467" s="245"/>
      <c r="F1467" s="247"/>
    </row>
    <row r="1468" spans="3:6" customFormat="1" ht="15" x14ac:dyDescent="0.25">
      <c r="C1468" s="245"/>
      <c r="D1468" s="245"/>
      <c r="E1468" s="245"/>
      <c r="F1468" s="247"/>
    </row>
    <row r="1469" spans="3:6" customFormat="1" ht="15" x14ac:dyDescent="0.25">
      <c r="C1469" s="245"/>
      <c r="D1469" s="245"/>
      <c r="E1469" s="245"/>
      <c r="F1469" s="247"/>
    </row>
    <row r="1470" spans="3:6" customFormat="1" ht="15" x14ac:dyDescent="0.25">
      <c r="C1470" s="245"/>
      <c r="D1470" s="245"/>
      <c r="E1470" s="245"/>
      <c r="F1470" s="247"/>
    </row>
    <row r="1471" spans="3:6" customFormat="1" ht="15" x14ac:dyDescent="0.25">
      <c r="C1471" s="245"/>
      <c r="D1471" s="245"/>
      <c r="E1471" s="245"/>
      <c r="F1471" s="247"/>
    </row>
    <row r="1472" spans="3:6" customFormat="1" ht="15" x14ac:dyDescent="0.25">
      <c r="C1472" s="245"/>
      <c r="D1472" s="245"/>
      <c r="E1472" s="245"/>
      <c r="F1472" s="247"/>
    </row>
    <row r="1473" spans="3:6" customFormat="1" ht="15" x14ac:dyDescent="0.25">
      <c r="C1473" s="245"/>
      <c r="D1473" s="245"/>
      <c r="E1473" s="245"/>
      <c r="F1473" s="247"/>
    </row>
    <row r="1474" spans="3:6" customFormat="1" ht="15" x14ac:dyDescent="0.25">
      <c r="C1474" s="245"/>
      <c r="D1474" s="245"/>
      <c r="E1474" s="245"/>
      <c r="F1474" s="247"/>
    </row>
    <row r="1475" spans="3:6" customFormat="1" ht="15" x14ac:dyDescent="0.25">
      <c r="C1475" s="245"/>
      <c r="D1475" s="245"/>
      <c r="E1475" s="245"/>
      <c r="F1475" s="247"/>
    </row>
    <row r="1476" spans="3:6" customFormat="1" ht="15" x14ac:dyDescent="0.25">
      <c r="C1476" s="245"/>
      <c r="D1476" s="245"/>
      <c r="E1476" s="245"/>
      <c r="F1476" s="247"/>
    </row>
    <row r="1477" spans="3:6" customFormat="1" ht="15" x14ac:dyDescent="0.25">
      <c r="C1477" s="245"/>
      <c r="D1477" s="245"/>
      <c r="E1477" s="245"/>
      <c r="F1477" s="247"/>
    </row>
    <row r="1478" spans="3:6" customFormat="1" ht="15" x14ac:dyDescent="0.25">
      <c r="C1478" s="245"/>
      <c r="D1478" s="245"/>
      <c r="E1478" s="245"/>
      <c r="F1478" s="247"/>
    </row>
    <row r="1479" spans="3:6" customFormat="1" ht="15" x14ac:dyDescent="0.25">
      <c r="C1479" s="245"/>
      <c r="D1479" s="245"/>
      <c r="E1479" s="245"/>
      <c r="F1479" s="247"/>
    </row>
    <row r="1480" spans="3:6" customFormat="1" ht="15" x14ac:dyDescent="0.25">
      <c r="C1480" s="245"/>
      <c r="D1480" s="245"/>
      <c r="E1480" s="245"/>
      <c r="F1480" s="247"/>
    </row>
    <row r="1481" spans="3:6" customFormat="1" ht="15" x14ac:dyDescent="0.25">
      <c r="C1481" s="245"/>
      <c r="D1481" s="245"/>
      <c r="E1481" s="245"/>
      <c r="F1481" s="247"/>
    </row>
    <row r="1482" spans="3:6" customFormat="1" ht="15" x14ac:dyDescent="0.25">
      <c r="C1482" s="245"/>
      <c r="D1482" s="245"/>
      <c r="E1482" s="245"/>
      <c r="F1482" s="247"/>
    </row>
    <row r="1483" spans="3:6" customFormat="1" ht="15" x14ac:dyDescent="0.25">
      <c r="C1483" s="245"/>
      <c r="D1483" s="245"/>
      <c r="E1483" s="245"/>
      <c r="F1483" s="247"/>
    </row>
    <row r="1484" spans="3:6" customFormat="1" ht="15" x14ac:dyDescent="0.25">
      <c r="C1484" s="245"/>
      <c r="D1484" s="245"/>
      <c r="E1484" s="245"/>
      <c r="F1484" s="247"/>
    </row>
    <row r="1485" spans="3:6" customFormat="1" ht="15" x14ac:dyDescent="0.25">
      <c r="C1485" s="245"/>
      <c r="D1485" s="245"/>
      <c r="E1485" s="245"/>
      <c r="F1485" s="247"/>
    </row>
    <row r="1486" spans="3:6" customFormat="1" ht="15" x14ac:dyDescent="0.25">
      <c r="C1486" s="245"/>
      <c r="D1486" s="245"/>
      <c r="E1486" s="245"/>
      <c r="F1486" s="247"/>
    </row>
    <row r="1487" spans="3:6" customFormat="1" ht="15" x14ac:dyDescent="0.25">
      <c r="C1487" s="245"/>
      <c r="D1487" s="245"/>
      <c r="E1487" s="245"/>
      <c r="F1487" s="247"/>
    </row>
    <row r="1488" spans="3:6" customFormat="1" ht="15" x14ac:dyDescent="0.25">
      <c r="C1488" s="245"/>
      <c r="D1488" s="245"/>
      <c r="E1488" s="245"/>
      <c r="F1488" s="247"/>
    </row>
    <row r="1489" spans="3:6" customFormat="1" ht="15" x14ac:dyDescent="0.25">
      <c r="C1489" s="245"/>
      <c r="D1489" s="245"/>
      <c r="E1489" s="245"/>
      <c r="F1489" s="247"/>
    </row>
    <row r="1490" spans="3:6" customFormat="1" ht="15" x14ac:dyDescent="0.25">
      <c r="C1490" s="245"/>
      <c r="D1490" s="245"/>
      <c r="E1490" s="245"/>
      <c r="F1490" s="247"/>
    </row>
    <row r="1491" spans="3:6" customFormat="1" ht="15" x14ac:dyDescent="0.25">
      <c r="C1491" s="245"/>
      <c r="D1491" s="245"/>
      <c r="E1491" s="245"/>
      <c r="F1491" s="247"/>
    </row>
    <row r="1492" spans="3:6" customFormat="1" ht="15" x14ac:dyDescent="0.25">
      <c r="C1492" s="245"/>
      <c r="D1492" s="245"/>
      <c r="E1492" s="245"/>
      <c r="F1492" s="247"/>
    </row>
    <row r="1493" spans="3:6" customFormat="1" ht="15" x14ac:dyDescent="0.25">
      <c r="C1493" s="245"/>
      <c r="D1493" s="245"/>
      <c r="E1493" s="245"/>
      <c r="F1493" s="247"/>
    </row>
    <row r="1494" spans="3:6" customFormat="1" ht="15" x14ac:dyDescent="0.25">
      <c r="C1494" s="245"/>
      <c r="D1494" s="245"/>
      <c r="E1494" s="245"/>
      <c r="F1494" s="247"/>
    </row>
    <row r="1495" spans="3:6" customFormat="1" ht="15" x14ac:dyDescent="0.25">
      <c r="C1495" s="245"/>
      <c r="D1495" s="245"/>
      <c r="E1495" s="245"/>
      <c r="F1495" s="247"/>
    </row>
    <row r="1496" spans="3:6" customFormat="1" ht="15" x14ac:dyDescent="0.25">
      <c r="C1496" s="245"/>
      <c r="D1496" s="245"/>
      <c r="E1496" s="245"/>
      <c r="F1496" s="247"/>
    </row>
    <row r="1497" spans="3:6" customFormat="1" ht="15" x14ac:dyDescent="0.25">
      <c r="C1497" s="245"/>
      <c r="D1497" s="245"/>
      <c r="E1497" s="245"/>
      <c r="F1497" s="247"/>
    </row>
    <row r="1498" spans="3:6" customFormat="1" ht="15" x14ac:dyDescent="0.25">
      <c r="C1498" s="245"/>
      <c r="D1498" s="245"/>
      <c r="E1498" s="245"/>
      <c r="F1498" s="247"/>
    </row>
    <row r="1499" spans="3:6" customFormat="1" ht="15" x14ac:dyDescent="0.25">
      <c r="C1499" s="245"/>
      <c r="D1499" s="245"/>
      <c r="E1499" s="245"/>
      <c r="F1499" s="247"/>
    </row>
    <row r="1500" spans="3:6" customFormat="1" ht="15" x14ac:dyDescent="0.25">
      <c r="C1500" s="245"/>
      <c r="D1500" s="245"/>
      <c r="E1500" s="245"/>
      <c r="F1500" s="247"/>
    </row>
    <row r="1501" spans="3:6" customFormat="1" ht="15" x14ac:dyDescent="0.25">
      <c r="C1501" s="245"/>
      <c r="D1501" s="245"/>
      <c r="E1501" s="245"/>
      <c r="F1501" s="247"/>
    </row>
    <row r="1502" spans="3:6" customFormat="1" ht="15" x14ac:dyDescent="0.25">
      <c r="C1502" s="245"/>
      <c r="D1502" s="245"/>
      <c r="E1502" s="245"/>
      <c r="F1502" s="247"/>
    </row>
    <row r="1503" spans="3:6" customFormat="1" ht="15" x14ac:dyDescent="0.25">
      <c r="C1503" s="245"/>
      <c r="D1503" s="245"/>
      <c r="E1503" s="245"/>
      <c r="F1503" s="247"/>
    </row>
    <row r="1504" spans="3:6" customFormat="1" ht="15" x14ac:dyDescent="0.25">
      <c r="C1504" s="245"/>
      <c r="D1504" s="245"/>
      <c r="E1504" s="245"/>
      <c r="F1504" s="247"/>
    </row>
    <row r="1505" spans="3:6" customFormat="1" ht="15" x14ac:dyDescent="0.25">
      <c r="C1505" s="245"/>
      <c r="D1505" s="245"/>
      <c r="E1505" s="245"/>
      <c r="F1505" s="247"/>
    </row>
    <row r="1506" spans="3:6" customFormat="1" ht="15" x14ac:dyDescent="0.25">
      <c r="C1506" s="245"/>
      <c r="D1506" s="245"/>
      <c r="E1506" s="245"/>
      <c r="F1506" s="247"/>
    </row>
    <row r="1507" spans="3:6" customFormat="1" ht="15" x14ac:dyDescent="0.25">
      <c r="C1507" s="245"/>
      <c r="D1507" s="245"/>
      <c r="E1507" s="245"/>
      <c r="F1507" s="247"/>
    </row>
    <row r="1508" spans="3:6" customFormat="1" ht="15" x14ac:dyDescent="0.25">
      <c r="C1508" s="245"/>
      <c r="D1508" s="245"/>
      <c r="E1508" s="245"/>
      <c r="F1508" s="247"/>
    </row>
    <row r="1509" spans="3:6" customFormat="1" ht="15" x14ac:dyDescent="0.25">
      <c r="C1509" s="245"/>
      <c r="D1509" s="245"/>
      <c r="E1509" s="245"/>
      <c r="F1509" s="247"/>
    </row>
    <row r="1510" spans="3:6" customFormat="1" ht="15" x14ac:dyDescent="0.25">
      <c r="C1510" s="245"/>
      <c r="D1510" s="245"/>
      <c r="E1510" s="245"/>
      <c r="F1510" s="247"/>
    </row>
    <row r="1511" spans="3:6" customFormat="1" ht="15" x14ac:dyDescent="0.25">
      <c r="C1511" s="245"/>
      <c r="D1511" s="245"/>
      <c r="E1511" s="245"/>
      <c r="F1511" s="247"/>
    </row>
    <row r="1512" spans="3:6" customFormat="1" ht="15" x14ac:dyDescent="0.25">
      <c r="C1512" s="245"/>
      <c r="D1512" s="245"/>
      <c r="E1512" s="245"/>
      <c r="F1512" s="247"/>
    </row>
    <row r="1513" spans="3:6" customFormat="1" ht="15" x14ac:dyDescent="0.25">
      <c r="C1513" s="245"/>
      <c r="D1513" s="245"/>
      <c r="E1513" s="245"/>
      <c r="F1513" s="247"/>
    </row>
    <row r="1514" spans="3:6" customFormat="1" ht="15" x14ac:dyDescent="0.25">
      <c r="C1514" s="245"/>
      <c r="D1514" s="245"/>
      <c r="E1514" s="245"/>
      <c r="F1514" s="247"/>
    </row>
    <row r="1515" spans="3:6" customFormat="1" ht="15" x14ac:dyDescent="0.25">
      <c r="C1515" s="245"/>
      <c r="D1515" s="245"/>
      <c r="E1515" s="245"/>
      <c r="F1515" s="247"/>
    </row>
    <row r="1516" spans="3:6" customFormat="1" ht="15" x14ac:dyDescent="0.25">
      <c r="C1516" s="245"/>
      <c r="D1516" s="245"/>
      <c r="E1516" s="245"/>
      <c r="F1516" s="247"/>
    </row>
    <row r="1517" spans="3:6" customFormat="1" ht="15" x14ac:dyDescent="0.25">
      <c r="C1517" s="245"/>
      <c r="D1517" s="245"/>
      <c r="E1517" s="245"/>
      <c r="F1517" s="247"/>
    </row>
    <row r="1518" spans="3:6" customFormat="1" ht="15" x14ac:dyDescent="0.25">
      <c r="C1518" s="245"/>
      <c r="D1518" s="245"/>
      <c r="E1518" s="245"/>
      <c r="F1518" s="247"/>
    </row>
    <row r="1519" spans="3:6" customFormat="1" ht="15" x14ac:dyDescent="0.25">
      <c r="C1519" s="245"/>
      <c r="D1519" s="245"/>
      <c r="E1519" s="245"/>
      <c r="F1519" s="247"/>
    </row>
    <row r="1520" spans="3:6" customFormat="1" ht="15" x14ac:dyDescent="0.25">
      <c r="C1520" s="245"/>
      <c r="D1520" s="245"/>
      <c r="E1520" s="245"/>
      <c r="F1520" s="247"/>
    </row>
    <row r="1521" spans="3:6" customFormat="1" ht="15" x14ac:dyDescent="0.25">
      <c r="C1521" s="245"/>
      <c r="D1521" s="245"/>
      <c r="E1521" s="245"/>
      <c r="F1521" s="247"/>
    </row>
    <row r="1522" spans="3:6" customFormat="1" ht="15" x14ac:dyDescent="0.25">
      <c r="C1522" s="245"/>
      <c r="D1522" s="245"/>
      <c r="E1522" s="245"/>
      <c r="F1522" s="247"/>
    </row>
    <row r="1523" spans="3:6" customFormat="1" ht="15" x14ac:dyDescent="0.25">
      <c r="C1523" s="245"/>
      <c r="D1523" s="245"/>
      <c r="E1523" s="245"/>
      <c r="F1523" s="247"/>
    </row>
    <row r="1524" spans="3:6" customFormat="1" ht="15" x14ac:dyDescent="0.25">
      <c r="C1524" s="245"/>
      <c r="D1524" s="245"/>
      <c r="E1524" s="245"/>
      <c r="F1524" s="247"/>
    </row>
    <row r="1525" spans="3:6" customFormat="1" ht="15" x14ac:dyDescent="0.25">
      <c r="C1525" s="245"/>
      <c r="D1525" s="245"/>
      <c r="E1525" s="245"/>
      <c r="F1525" s="247"/>
    </row>
    <row r="1526" spans="3:6" customFormat="1" ht="15" x14ac:dyDescent="0.25">
      <c r="C1526" s="245"/>
      <c r="D1526" s="245"/>
      <c r="E1526" s="245"/>
      <c r="F1526" s="247"/>
    </row>
    <row r="1527" spans="3:6" customFormat="1" ht="15" x14ac:dyDescent="0.25">
      <c r="C1527" s="245"/>
      <c r="D1527" s="245"/>
      <c r="E1527" s="245"/>
      <c r="F1527" s="247"/>
    </row>
    <row r="1528" spans="3:6" customFormat="1" ht="15" x14ac:dyDescent="0.25">
      <c r="C1528" s="245"/>
      <c r="D1528" s="245"/>
      <c r="E1528" s="245"/>
      <c r="F1528" s="247"/>
    </row>
    <row r="1529" spans="3:6" customFormat="1" ht="15" x14ac:dyDescent="0.25">
      <c r="C1529" s="245"/>
      <c r="D1529" s="245"/>
      <c r="E1529" s="245"/>
      <c r="F1529" s="247"/>
    </row>
    <row r="1530" spans="3:6" customFormat="1" ht="15" x14ac:dyDescent="0.25">
      <c r="C1530" s="245"/>
      <c r="D1530" s="245"/>
      <c r="E1530" s="245"/>
      <c r="F1530" s="247"/>
    </row>
    <row r="1531" spans="3:6" customFormat="1" ht="15" x14ac:dyDescent="0.25">
      <c r="C1531" s="245"/>
      <c r="D1531" s="245"/>
      <c r="E1531" s="245"/>
      <c r="F1531" s="247"/>
    </row>
    <row r="1532" spans="3:6" customFormat="1" ht="15" x14ac:dyDescent="0.25">
      <c r="C1532" s="245"/>
      <c r="D1532" s="245"/>
      <c r="E1532" s="245"/>
      <c r="F1532" s="247"/>
    </row>
    <row r="1533" spans="3:6" customFormat="1" ht="15" x14ac:dyDescent="0.25">
      <c r="C1533" s="245"/>
      <c r="D1533" s="245"/>
      <c r="E1533" s="245"/>
      <c r="F1533" s="247"/>
    </row>
    <row r="1534" spans="3:6" customFormat="1" ht="15" x14ac:dyDescent="0.25">
      <c r="C1534" s="245"/>
      <c r="D1534" s="245"/>
      <c r="E1534" s="245"/>
      <c r="F1534" s="247"/>
    </row>
    <row r="1535" spans="3:6" customFormat="1" ht="15" x14ac:dyDescent="0.25">
      <c r="C1535" s="245"/>
      <c r="D1535" s="245"/>
      <c r="E1535" s="245"/>
      <c r="F1535" s="247"/>
    </row>
    <row r="1536" spans="3:6" customFormat="1" ht="15" x14ac:dyDescent="0.25">
      <c r="C1536" s="245"/>
      <c r="D1536" s="245"/>
      <c r="E1536" s="245"/>
      <c r="F1536" s="247"/>
    </row>
    <row r="1537" spans="3:6" customFormat="1" ht="15" x14ac:dyDescent="0.25">
      <c r="C1537" s="245"/>
      <c r="D1537" s="245"/>
      <c r="E1537" s="245"/>
      <c r="F1537" s="247"/>
    </row>
    <row r="1538" spans="3:6" customFormat="1" ht="15" x14ac:dyDescent="0.25">
      <c r="C1538" s="245"/>
      <c r="D1538" s="245"/>
      <c r="E1538" s="245"/>
      <c r="F1538" s="247"/>
    </row>
    <row r="1539" spans="3:6" customFormat="1" ht="15" x14ac:dyDescent="0.25">
      <c r="C1539" s="245"/>
      <c r="D1539" s="245"/>
      <c r="E1539" s="245"/>
      <c r="F1539" s="247"/>
    </row>
    <row r="1540" spans="3:6" customFormat="1" ht="15" x14ac:dyDescent="0.25">
      <c r="C1540" s="245"/>
      <c r="D1540" s="245"/>
      <c r="E1540" s="245"/>
      <c r="F1540" s="247"/>
    </row>
    <row r="1541" spans="3:6" customFormat="1" ht="15" x14ac:dyDescent="0.25">
      <c r="C1541" s="245"/>
      <c r="D1541" s="245"/>
      <c r="E1541" s="245"/>
      <c r="F1541" s="247"/>
    </row>
    <row r="1542" spans="3:6" customFormat="1" ht="15" x14ac:dyDescent="0.25">
      <c r="C1542" s="245"/>
      <c r="D1542" s="245"/>
      <c r="E1542" s="245"/>
      <c r="F1542" s="247"/>
    </row>
    <row r="1543" spans="3:6" customFormat="1" ht="15" x14ac:dyDescent="0.25">
      <c r="C1543" s="245"/>
      <c r="D1543" s="245"/>
      <c r="E1543" s="245"/>
      <c r="F1543" s="247"/>
    </row>
    <row r="1544" spans="3:6" customFormat="1" ht="15" x14ac:dyDescent="0.25">
      <c r="C1544" s="245"/>
      <c r="D1544" s="245"/>
      <c r="E1544" s="245"/>
      <c r="F1544" s="247"/>
    </row>
    <row r="1545" spans="3:6" customFormat="1" ht="15" x14ac:dyDescent="0.25">
      <c r="C1545" s="245"/>
      <c r="D1545" s="245"/>
      <c r="E1545" s="245"/>
      <c r="F1545" s="247"/>
    </row>
    <row r="1546" spans="3:6" customFormat="1" ht="15" x14ac:dyDescent="0.25">
      <c r="C1546" s="245"/>
      <c r="D1546" s="245"/>
      <c r="E1546" s="245"/>
      <c r="F1546" s="247"/>
    </row>
    <row r="1547" spans="3:6" customFormat="1" ht="15" x14ac:dyDescent="0.25">
      <c r="C1547" s="245"/>
      <c r="D1547" s="245"/>
      <c r="E1547" s="245"/>
      <c r="F1547" s="247"/>
    </row>
    <row r="1548" spans="3:6" customFormat="1" ht="15" x14ac:dyDescent="0.25">
      <c r="C1548" s="245"/>
      <c r="D1548" s="245"/>
      <c r="E1548" s="245"/>
      <c r="F1548" s="247"/>
    </row>
    <row r="1549" spans="3:6" customFormat="1" ht="15" x14ac:dyDescent="0.25">
      <c r="C1549" s="245"/>
      <c r="D1549" s="245"/>
      <c r="E1549" s="245"/>
      <c r="F1549" s="247"/>
    </row>
    <row r="1550" spans="3:6" customFormat="1" ht="15" x14ac:dyDescent="0.25">
      <c r="C1550" s="245"/>
      <c r="D1550" s="245"/>
      <c r="E1550" s="245"/>
      <c r="F1550" s="247"/>
    </row>
    <row r="1551" spans="3:6" customFormat="1" ht="15" x14ac:dyDescent="0.25">
      <c r="C1551" s="245"/>
      <c r="D1551" s="245"/>
      <c r="E1551" s="245"/>
      <c r="F1551" s="247"/>
    </row>
    <row r="1552" spans="3:6" customFormat="1" ht="15" x14ac:dyDescent="0.25">
      <c r="C1552" s="245"/>
      <c r="D1552" s="245"/>
      <c r="E1552" s="245"/>
      <c r="F1552" s="247"/>
    </row>
    <row r="1553" spans="3:6" customFormat="1" ht="15" x14ac:dyDescent="0.25">
      <c r="C1553" s="245"/>
      <c r="D1553" s="245"/>
      <c r="E1553" s="245"/>
      <c r="F1553" s="247"/>
    </row>
    <row r="1554" spans="3:6" customFormat="1" ht="15" x14ac:dyDescent="0.25">
      <c r="C1554" s="245"/>
      <c r="D1554" s="245"/>
      <c r="E1554" s="245"/>
      <c r="F1554" s="247"/>
    </row>
    <row r="1555" spans="3:6" customFormat="1" ht="15" x14ac:dyDescent="0.25">
      <c r="C1555" s="245"/>
      <c r="D1555" s="245"/>
      <c r="E1555" s="245"/>
      <c r="F1555" s="247"/>
    </row>
    <row r="1556" spans="3:6" customFormat="1" ht="15" x14ac:dyDescent="0.25">
      <c r="C1556" s="245"/>
      <c r="D1556" s="245"/>
      <c r="E1556" s="245"/>
      <c r="F1556" s="247"/>
    </row>
    <row r="1557" spans="3:6" customFormat="1" ht="15" x14ac:dyDescent="0.25">
      <c r="C1557" s="245"/>
      <c r="D1557" s="245"/>
      <c r="E1557" s="245"/>
      <c r="F1557" s="247"/>
    </row>
    <row r="1558" spans="3:6" customFormat="1" ht="15" x14ac:dyDescent="0.25">
      <c r="C1558" s="245"/>
      <c r="D1558" s="245"/>
      <c r="E1558" s="245"/>
      <c r="F1558" s="247"/>
    </row>
    <row r="1559" spans="3:6" customFormat="1" ht="15" x14ac:dyDescent="0.25">
      <c r="C1559" s="245"/>
      <c r="D1559" s="245"/>
      <c r="E1559" s="245"/>
      <c r="F1559" s="247"/>
    </row>
    <row r="1560" spans="3:6" customFormat="1" ht="15" x14ac:dyDescent="0.25">
      <c r="C1560" s="245"/>
      <c r="D1560" s="245"/>
      <c r="E1560" s="245"/>
      <c r="F1560" s="247"/>
    </row>
    <row r="1561" spans="3:6" customFormat="1" ht="15" x14ac:dyDescent="0.25">
      <c r="C1561" s="245"/>
      <c r="D1561" s="245"/>
      <c r="E1561" s="245"/>
      <c r="F1561" s="247"/>
    </row>
    <row r="1562" spans="3:6" customFormat="1" ht="15" x14ac:dyDescent="0.25">
      <c r="C1562" s="245"/>
      <c r="D1562" s="245"/>
      <c r="E1562" s="245"/>
      <c r="F1562" s="247"/>
    </row>
    <row r="1563" spans="3:6" customFormat="1" ht="15" x14ac:dyDescent="0.25">
      <c r="C1563" s="245"/>
      <c r="D1563" s="245"/>
      <c r="E1563" s="245"/>
      <c r="F1563" s="247"/>
    </row>
    <row r="1564" spans="3:6" customFormat="1" ht="15" x14ac:dyDescent="0.25">
      <c r="C1564" s="245"/>
      <c r="D1564" s="245"/>
      <c r="E1564" s="245"/>
      <c r="F1564" s="247"/>
    </row>
    <row r="1565" spans="3:6" customFormat="1" ht="15" x14ac:dyDescent="0.25">
      <c r="C1565" s="245"/>
      <c r="D1565" s="245"/>
      <c r="E1565" s="245"/>
      <c r="F1565" s="247"/>
    </row>
    <row r="1566" spans="3:6" customFormat="1" ht="15" x14ac:dyDescent="0.25">
      <c r="C1566" s="245"/>
      <c r="D1566" s="245"/>
      <c r="E1566" s="245"/>
      <c r="F1566" s="247"/>
    </row>
    <row r="1567" spans="3:6" customFormat="1" ht="15" x14ac:dyDescent="0.25">
      <c r="C1567" s="245"/>
      <c r="D1567" s="245"/>
      <c r="E1567" s="245"/>
      <c r="F1567" s="247"/>
    </row>
    <row r="1568" spans="3:6" customFormat="1" ht="15" x14ac:dyDescent="0.25">
      <c r="C1568" s="245"/>
      <c r="D1568" s="245"/>
      <c r="E1568" s="245"/>
      <c r="F1568" s="247"/>
    </row>
    <row r="1569" spans="3:6" customFormat="1" ht="15" x14ac:dyDescent="0.25">
      <c r="C1569" s="245"/>
      <c r="D1569" s="245"/>
      <c r="E1569" s="245"/>
      <c r="F1569" s="247"/>
    </row>
    <row r="1570" spans="3:6" customFormat="1" ht="15" x14ac:dyDescent="0.25">
      <c r="C1570" s="245"/>
      <c r="D1570" s="245"/>
      <c r="E1570" s="245"/>
      <c r="F1570" s="247"/>
    </row>
    <row r="1571" spans="3:6" customFormat="1" ht="15" x14ac:dyDescent="0.25">
      <c r="C1571" s="245"/>
      <c r="D1571" s="245"/>
      <c r="E1571" s="245"/>
      <c r="F1571" s="247"/>
    </row>
    <row r="1572" spans="3:6" customFormat="1" ht="15" x14ac:dyDescent="0.25">
      <c r="C1572" s="245"/>
      <c r="D1572" s="245"/>
      <c r="E1572" s="245"/>
      <c r="F1572" s="247"/>
    </row>
    <row r="1573" spans="3:6" customFormat="1" ht="15" x14ac:dyDescent="0.25">
      <c r="C1573" s="245"/>
      <c r="D1573" s="245"/>
      <c r="E1573" s="245"/>
      <c r="F1573" s="247"/>
    </row>
    <row r="1574" spans="3:6" customFormat="1" ht="15" x14ac:dyDescent="0.25">
      <c r="C1574" s="245"/>
      <c r="D1574" s="245"/>
      <c r="E1574" s="245"/>
      <c r="F1574" s="247"/>
    </row>
    <row r="1575" spans="3:6" customFormat="1" ht="15" x14ac:dyDescent="0.25">
      <c r="C1575" s="245"/>
      <c r="D1575" s="245"/>
      <c r="E1575" s="245"/>
      <c r="F1575" s="247"/>
    </row>
    <row r="1576" spans="3:6" customFormat="1" ht="15" x14ac:dyDescent="0.25">
      <c r="C1576" s="245"/>
      <c r="D1576" s="245"/>
      <c r="E1576" s="245"/>
      <c r="F1576" s="247"/>
    </row>
    <row r="1577" spans="3:6" customFormat="1" ht="15" x14ac:dyDescent="0.25">
      <c r="C1577" s="245"/>
      <c r="D1577" s="245"/>
      <c r="E1577" s="245"/>
      <c r="F1577" s="247"/>
    </row>
    <row r="1578" spans="3:6" customFormat="1" ht="15" x14ac:dyDescent="0.25">
      <c r="C1578" s="245"/>
      <c r="D1578" s="245"/>
      <c r="E1578" s="245"/>
      <c r="F1578" s="247"/>
    </row>
    <row r="1579" spans="3:6" customFormat="1" ht="15" x14ac:dyDescent="0.25">
      <c r="C1579" s="245"/>
      <c r="D1579" s="245"/>
      <c r="E1579" s="245"/>
      <c r="F1579" s="247"/>
    </row>
    <row r="1580" spans="3:6" customFormat="1" ht="15" x14ac:dyDescent="0.25">
      <c r="C1580" s="245"/>
      <c r="D1580" s="245"/>
      <c r="E1580" s="245"/>
      <c r="F1580" s="247"/>
    </row>
    <row r="1581" spans="3:6" customFormat="1" ht="15" x14ac:dyDescent="0.25">
      <c r="C1581" s="245"/>
      <c r="D1581" s="245"/>
      <c r="E1581" s="245"/>
      <c r="F1581" s="247"/>
    </row>
    <row r="1582" spans="3:6" customFormat="1" ht="15" x14ac:dyDescent="0.25">
      <c r="C1582" s="245"/>
      <c r="D1582" s="245"/>
      <c r="E1582" s="245"/>
      <c r="F1582" s="247"/>
    </row>
    <row r="1583" spans="3:6" customFormat="1" ht="15" x14ac:dyDescent="0.25">
      <c r="C1583" s="245"/>
      <c r="D1583" s="245"/>
      <c r="E1583" s="245"/>
      <c r="F1583" s="247"/>
    </row>
    <row r="1584" spans="3:6" customFormat="1" ht="15" x14ac:dyDescent="0.25">
      <c r="C1584" s="245"/>
      <c r="D1584" s="245"/>
      <c r="E1584" s="245"/>
      <c r="F1584" s="247"/>
    </row>
    <row r="1585" spans="3:6" customFormat="1" ht="15" x14ac:dyDescent="0.25">
      <c r="C1585" s="245"/>
      <c r="D1585" s="245"/>
      <c r="E1585" s="245"/>
      <c r="F1585" s="247"/>
    </row>
    <row r="1586" spans="3:6" customFormat="1" ht="15" x14ac:dyDescent="0.25">
      <c r="C1586" s="245"/>
      <c r="D1586" s="245"/>
      <c r="E1586" s="245"/>
      <c r="F1586" s="247"/>
    </row>
    <row r="1587" spans="3:6" customFormat="1" ht="15" x14ac:dyDescent="0.25">
      <c r="C1587" s="245"/>
      <c r="D1587" s="245"/>
      <c r="E1587" s="245"/>
      <c r="F1587" s="247"/>
    </row>
    <row r="1588" spans="3:6" customFormat="1" ht="15" x14ac:dyDescent="0.25">
      <c r="C1588" s="245"/>
      <c r="D1588" s="245"/>
      <c r="E1588" s="245"/>
      <c r="F1588" s="247"/>
    </row>
    <row r="1589" spans="3:6" customFormat="1" ht="15" x14ac:dyDescent="0.25">
      <c r="C1589" s="245"/>
      <c r="D1589" s="245"/>
      <c r="E1589" s="245"/>
      <c r="F1589" s="247"/>
    </row>
    <row r="1590" spans="3:6" customFormat="1" ht="15" x14ac:dyDescent="0.25">
      <c r="C1590" s="245"/>
      <c r="D1590" s="245"/>
      <c r="E1590" s="245"/>
      <c r="F1590" s="247"/>
    </row>
    <row r="1591" spans="3:6" customFormat="1" ht="15" x14ac:dyDescent="0.25">
      <c r="C1591" s="245"/>
      <c r="D1591" s="245"/>
      <c r="E1591" s="245"/>
      <c r="F1591" s="247"/>
    </row>
    <row r="1592" spans="3:6" customFormat="1" ht="15" x14ac:dyDescent="0.25">
      <c r="C1592" s="245"/>
      <c r="D1592" s="245"/>
      <c r="E1592" s="245"/>
      <c r="F1592" s="247"/>
    </row>
    <row r="1593" spans="3:6" customFormat="1" ht="15" x14ac:dyDescent="0.25">
      <c r="C1593" s="245"/>
      <c r="D1593" s="245"/>
      <c r="E1593" s="245"/>
      <c r="F1593" s="247"/>
    </row>
    <row r="1594" spans="3:6" customFormat="1" ht="15" x14ac:dyDescent="0.25">
      <c r="C1594" s="245"/>
      <c r="D1594" s="245"/>
      <c r="E1594" s="245"/>
      <c r="F1594" s="247"/>
    </row>
    <row r="1595" spans="3:6" customFormat="1" ht="15" x14ac:dyDescent="0.25">
      <c r="C1595" s="245"/>
      <c r="D1595" s="245"/>
      <c r="E1595" s="245"/>
      <c r="F1595" s="247"/>
    </row>
    <row r="1596" spans="3:6" customFormat="1" ht="15" x14ac:dyDescent="0.25">
      <c r="C1596" s="245"/>
      <c r="D1596" s="245"/>
      <c r="E1596" s="245"/>
      <c r="F1596" s="247"/>
    </row>
    <row r="1597" spans="3:6" customFormat="1" ht="15" x14ac:dyDescent="0.25">
      <c r="C1597" s="245"/>
      <c r="D1597" s="245"/>
      <c r="E1597" s="245"/>
      <c r="F1597" s="247"/>
    </row>
    <row r="1598" spans="3:6" customFormat="1" ht="15" x14ac:dyDescent="0.25">
      <c r="C1598" s="245"/>
      <c r="D1598" s="245"/>
      <c r="E1598" s="245"/>
      <c r="F1598" s="247"/>
    </row>
    <row r="1599" spans="3:6" customFormat="1" ht="15" x14ac:dyDescent="0.25">
      <c r="C1599" s="245"/>
      <c r="D1599" s="245"/>
      <c r="E1599" s="245"/>
      <c r="F1599" s="247"/>
    </row>
    <row r="1600" spans="3:6" customFormat="1" ht="15" x14ac:dyDescent="0.25">
      <c r="C1600" s="245"/>
      <c r="D1600" s="245"/>
      <c r="E1600" s="245"/>
      <c r="F1600" s="247"/>
    </row>
    <row r="1601" spans="3:6" customFormat="1" ht="15" x14ac:dyDescent="0.25">
      <c r="C1601" s="245"/>
      <c r="D1601" s="245"/>
      <c r="E1601" s="245"/>
      <c r="F1601" s="247"/>
    </row>
    <row r="1602" spans="3:6" customFormat="1" ht="15" x14ac:dyDescent="0.25">
      <c r="C1602" s="245"/>
      <c r="D1602" s="245"/>
      <c r="E1602" s="245"/>
      <c r="F1602" s="247"/>
    </row>
    <row r="1603" spans="3:6" customFormat="1" ht="15" x14ac:dyDescent="0.25">
      <c r="C1603" s="245"/>
      <c r="D1603" s="245"/>
      <c r="E1603" s="245"/>
      <c r="F1603" s="247"/>
    </row>
    <row r="1604" spans="3:6" customFormat="1" ht="15" x14ac:dyDescent="0.25">
      <c r="C1604" s="245"/>
      <c r="D1604" s="245"/>
      <c r="E1604" s="245"/>
      <c r="F1604" s="247"/>
    </row>
    <row r="1605" spans="3:6" customFormat="1" ht="15" x14ac:dyDescent="0.25">
      <c r="C1605" s="245"/>
      <c r="D1605" s="245"/>
      <c r="E1605" s="245"/>
      <c r="F1605" s="247"/>
    </row>
    <row r="1606" spans="3:6" customFormat="1" ht="15" x14ac:dyDescent="0.25">
      <c r="C1606" s="245"/>
      <c r="D1606" s="245"/>
      <c r="E1606" s="245"/>
      <c r="F1606" s="247"/>
    </row>
    <row r="1607" spans="3:6" customFormat="1" ht="15" x14ac:dyDescent="0.25">
      <c r="C1607" s="245"/>
      <c r="D1607" s="245"/>
      <c r="E1607" s="245"/>
      <c r="F1607" s="247"/>
    </row>
    <row r="1608" spans="3:6" customFormat="1" ht="15" x14ac:dyDescent="0.25">
      <c r="C1608" s="245"/>
      <c r="D1608" s="245"/>
      <c r="E1608" s="245"/>
      <c r="F1608" s="247"/>
    </row>
    <row r="1609" spans="3:6" customFormat="1" ht="15" x14ac:dyDescent="0.25">
      <c r="C1609" s="245"/>
      <c r="D1609" s="245"/>
      <c r="E1609" s="245"/>
      <c r="F1609" s="247"/>
    </row>
    <row r="1610" spans="3:6" customFormat="1" ht="15" x14ac:dyDescent="0.25">
      <c r="C1610" s="245"/>
      <c r="D1610" s="245"/>
      <c r="E1610" s="245"/>
      <c r="F1610" s="247"/>
    </row>
    <row r="1611" spans="3:6" customFormat="1" ht="15" x14ac:dyDescent="0.25">
      <c r="C1611" s="245"/>
      <c r="D1611" s="245"/>
      <c r="E1611" s="245"/>
      <c r="F1611" s="247"/>
    </row>
    <row r="1612" spans="3:6" customFormat="1" ht="15" x14ac:dyDescent="0.25">
      <c r="C1612" s="245"/>
      <c r="D1612" s="245"/>
      <c r="E1612" s="245"/>
      <c r="F1612" s="247"/>
    </row>
    <row r="1613" spans="3:6" customFormat="1" ht="15" x14ac:dyDescent="0.25">
      <c r="C1613" s="245"/>
      <c r="D1613" s="245"/>
      <c r="E1613" s="245"/>
      <c r="F1613" s="247"/>
    </row>
    <row r="1614" spans="3:6" customFormat="1" ht="15" x14ac:dyDescent="0.25">
      <c r="C1614" s="245"/>
      <c r="D1614" s="245"/>
      <c r="E1614" s="245"/>
      <c r="F1614" s="247"/>
    </row>
    <row r="1615" spans="3:6" customFormat="1" ht="15" x14ac:dyDescent="0.25">
      <c r="C1615" s="245"/>
      <c r="D1615" s="245"/>
      <c r="E1615" s="245"/>
      <c r="F1615" s="247"/>
    </row>
    <row r="1616" spans="3:6" customFormat="1" ht="15" x14ac:dyDescent="0.25">
      <c r="C1616" s="245"/>
      <c r="D1616" s="245"/>
      <c r="E1616" s="245"/>
      <c r="F1616" s="247"/>
    </row>
    <row r="1617" spans="3:6" customFormat="1" ht="15" x14ac:dyDescent="0.25">
      <c r="C1617" s="245"/>
      <c r="D1617" s="245"/>
      <c r="E1617" s="245"/>
      <c r="F1617" s="247"/>
    </row>
    <row r="1618" spans="3:6" customFormat="1" ht="15" x14ac:dyDescent="0.25">
      <c r="C1618" s="245"/>
      <c r="D1618" s="245"/>
      <c r="E1618" s="245"/>
      <c r="F1618" s="247"/>
    </row>
    <row r="1619" spans="3:6" customFormat="1" ht="15" x14ac:dyDescent="0.25">
      <c r="C1619" s="245"/>
      <c r="D1619" s="245"/>
      <c r="E1619" s="245"/>
      <c r="F1619" s="247"/>
    </row>
    <row r="1620" spans="3:6" customFormat="1" ht="15" x14ac:dyDescent="0.25">
      <c r="C1620" s="245"/>
      <c r="D1620" s="245"/>
      <c r="E1620" s="245"/>
      <c r="F1620" s="247"/>
    </row>
    <row r="1621" spans="3:6" customFormat="1" ht="15" x14ac:dyDescent="0.25">
      <c r="C1621" s="245"/>
      <c r="D1621" s="245"/>
      <c r="E1621" s="245"/>
      <c r="F1621" s="247"/>
    </row>
    <row r="1622" spans="3:6" customFormat="1" ht="15" x14ac:dyDescent="0.25">
      <c r="C1622" s="245"/>
      <c r="D1622" s="245"/>
      <c r="E1622" s="245"/>
      <c r="F1622" s="247"/>
    </row>
    <row r="1623" spans="3:6" customFormat="1" ht="15" x14ac:dyDescent="0.25">
      <c r="C1623" s="245"/>
      <c r="D1623" s="245"/>
      <c r="E1623" s="245"/>
      <c r="F1623" s="247"/>
    </row>
    <row r="1624" spans="3:6" customFormat="1" ht="15" x14ac:dyDescent="0.25">
      <c r="C1624" s="245"/>
      <c r="D1624" s="245"/>
      <c r="E1624" s="245"/>
      <c r="F1624" s="247"/>
    </row>
    <row r="1625" spans="3:6" customFormat="1" ht="15" x14ac:dyDescent="0.25">
      <c r="C1625" s="245"/>
      <c r="D1625" s="245"/>
      <c r="E1625" s="245"/>
      <c r="F1625" s="247"/>
    </row>
    <row r="1626" spans="3:6" customFormat="1" ht="15" x14ac:dyDescent="0.25">
      <c r="C1626" s="245"/>
      <c r="D1626" s="245"/>
      <c r="E1626" s="245"/>
      <c r="F1626" s="247"/>
    </row>
    <row r="1627" spans="3:6" customFormat="1" ht="15" x14ac:dyDescent="0.25">
      <c r="C1627" s="245"/>
      <c r="D1627" s="245"/>
      <c r="E1627" s="245"/>
      <c r="F1627" s="247"/>
    </row>
    <row r="1628" spans="3:6" customFormat="1" ht="15" x14ac:dyDescent="0.25">
      <c r="C1628" s="245"/>
      <c r="D1628" s="245"/>
      <c r="E1628" s="245"/>
      <c r="F1628" s="247"/>
    </row>
    <row r="1629" spans="3:6" customFormat="1" ht="15" x14ac:dyDescent="0.25">
      <c r="C1629" s="245"/>
      <c r="D1629" s="245"/>
      <c r="E1629" s="245"/>
      <c r="F1629" s="247"/>
    </row>
    <row r="1630" spans="3:6" customFormat="1" ht="15" x14ac:dyDescent="0.25">
      <c r="C1630" s="245"/>
      <c r="D1630" s="245"/>
      <c r="E1630" s="245"/>
      <c r="F1630" s="247"/>
    </row>
    <row r="1631" spans="3:6" customFormat="1" ht="15" x14ac:dyDescent="0.25">
      <c r="C1631" s="245"/>
      <c r="D1631" s="245"/>
      <c r="E1631" s="245"/>
      <c r="F1631" s="247"/>
    </row>
    <row r="1632" spans="3:6" customFormat="1" ht="15" x14ac:dyDescent="0.25">
      <c r="C1632" s="245"/>
      <c r="D1632" s="245"/>
      <c r="E1632" s="245"/>
      <c r="F1632" s="247"/>
    </row>
    <row r="1633" spans="3:6" customFormat="1" ht="15" x14ac:dyDescent="0.25">
      <c r="C1633" s="245"/>
      <c r="D1633" s="245"/>
      <c r="E1633" s="245"/>
      <c r="F1633" s="247"/>
    </row>
    <row r="1634" spans="3:6" customFormat="1" ht="15" x14ac:dyDescent="0.25">
      <c r="C1634" s="245"/>
      <c r="D1634" s="245"/>
      <c r="E1634" s="245"/>
      <c r="F1634" s="247"/>
    </row>
    <row r="1635" spans="3:6" customFormat="1" ht="15" x14ac:dyDescent="0.25">
      <c r="C1635" s="245"/>
      <c r="D1635" s="245"/>
      <c r="E1635" s="245"/>
      <c r="F1635" s="247"/>
    </row>
    <row r="1636" spans="3:6" customFormat="1" ht="15" x14ac:dyDescent="0.25">
      <c r="C1636" s="245"/>
      <c r="D1636" s="245"/>
      <c r="E1636" s="245"/>
      <c r="F1636" s="247"/>
    </row>
    <row r="1637" spans="3:6" customFormat="1" ht="15" x14ac:dyDescent="0.25">
      <c r="C1637" s="245"/>
      <c r="D1637" s="245"/>
      <c r="E1637" s="245"/>
      <c r="F1637" s="247"/>
    </row>
    <row r="1638" spans="3:6" customFormat="1" ht="15" x14ac:dyDescent="0.25">
      <c r="C1638" s="245"/>
      <c r="D1638" s="245"/>
      <c r="E1638" s="245"/>
      <c r="F1638" s="247"/>
    </row>
    <row r="1639" spans="3:6" customFormat="1" ht="15" x14ac:dyDescent="0.25">
      <c r="C1639" s="245"/>
      <c r="D1639" s="245"/>
      <c r="E1639" s="245"/>
      <c r="F1639" s="247"/>
    </row>
    <row r="1640" spans="3:6" customFormat="1" ht="15" x14ac:dyDescent="0.25">
      <c r="C1640" s="245"/>
      <c r="D1640" s="245"/>
      <c r="E1640" s="245"/>
      <c r="F1640" s="247"/>
    </row>
    <row r="1641" spans="3:6" customFormat="1" ht="15" x14ac:dyDescent="0.25">
      <c r="C1641" s="245"/>
      <c r="D1641" s="245"/>
      <c r="E1641" s="245"/>
      <c r="F1641" s="247"/>
    </row>
    <row r="1642" spans="3:6" customFormat="1" ht="15" x14ac:dyDescent="0.25">
      <c r="C1642" s="245"/>
      <c r="D1642" s="245"/>
      <c r="E1642" s="245"/>
      <c r="F1642" s="247"/>
    </row>
    <row r="1643" spans="3:6" customFormat="1" ht="15" x14ac:dyDescent="0.25">
      <c r="C1643" s="245"/>
      <c r="D1643" s="245"/>
      <c r="E1643" s="245"/>
      <c r="F1643" s="247"/>
    </row>
    <row r="1644" spans="3:6" customFormat="1" ht="15" x14ac:dyDescent="0.25">
      <c r="C1644" s="245"/>
      <c r="D1644" s="245"/>
      <c r="E1644" s="245"/>
      <c r="F1644" s="247"/>
    </row>
    <row r="1645" spans="3:6" customFormat="1" ht="15" x14ac:dyDescent="0.25">
      <c r="C1645" s="245"/>
      <c r="D1645" s="245"/>
      <c r="E1645" s="245"/>
      <c r="F1645" s="247"/>
    </row>
    <row r="1646" spans="3:6" customFormat="1" ht="15" x14ac:dyDescent="0.25">
      <c r="C1646" s="245"/>
      <c r="D1646" s="245"/>
      <c r="E1646" s="245"/>
      <c r="F1646" s="247"/>
    </row>
    <row r="1647" spans="3:6" customFormat="1" ht="15" x14ac:dyDescent="0.25">
      <c r="C1647" s="245"/>
      <c r="D1647" s="245"/>
      <c r="E1647" s="245"/>
      <c r="F1647" s="247"/>
    </row>
    <row r="1648" spans="3:6" customFormat="1" ht="15" x14ac:dyDescent="0.25">
      <c r="C1648" s="245"/>
      <c r="D1648" s="245"/>
      <c r="E1648" s="245"/>
      <c r="F1648" s="247"/>
    </row>
    <row r="1649" spans="3:6" customFormat="1" ht="15" x14ac:dyDescent="0.25">
      <c r="C1649" s="245"/>
      <c r="D1649" s="245"/>
      <c r="E1649" s="245"/>
      <c r="F1649" s="247"/>
    </row>
    <row r="1650" spans="3:6" customFormat="1" ht="15" x14ac:dyDescent="0.25">
      <c r="C1650" s="245"/>
      <c r="D1650" s="245"/>
      <c r="E1650" s="245"/>
      <c r="F1650" s="247"/>
    </row>
    <row r="1651" spans="3:6" customFormat="1" ht="15" x14ac:dyDescent="0.25">
      <c r="C1651" s="245"/>
      <c r="D1651" s="245"/>
      <c r="E1651" s="245"/>
      <c r="F1651" s="247"/>
    </row>
    <row r="1652" spans="3:6" customFormat="1" ht="15" x14ac:dyDescent="0.25">
      <c r="C1652" s="245"/>
      <c r="D1652" s="245"/>
      <c r="E1652" s="245"/>
      <c r="F1652" s="247"/>
    </row>
    <row r="1653" spans="3:6" customFormat="1" ht="15" x14ac:dyDescent="0.25">
      <c r="C1653" s="245"/>
      <c r="D1653" s="245"/>
      <c r="E1653" s="245"/>
      <c r="F1653" s="247"/>
    </row>
    <row r="1654" spans="3:6" customFormat="1" ht="15" x14ac:dyDescent="0.25">
      <c r="C1654" s="245"/>
      <c r="D1654" s="245"/>
      <c r="E1654" s="245"/>
      <c r="F1654" s="247"/>
    </row>
    <row r="1655" spans="3:6" customFormat="1" ht="15" x14ac:dyDescent="0.25">
      <c r="C1655" s="245"/>
      <c r="D1655" s="245"/>
      <c r="E1655" s="245"/>
      <c r="F1655" s="247"/>
    </row>
    <row r="1656" spans="3:6" customFormat="1" ht="15" x14ac:dyDescent="0.25">
      <c r="C1656" s="245"/>
      <c r="D1656" s="245"/>
      <c r="E1656" s="245"/>
      <c r="F1656" s="247"/>
    </row>
    <row r="1657" spans="3:6" customFormat="1" ht="15" x14ac:dyDescent="0.25">
      <c r="C1657" s="245"/>
      <c r="D1657" s="245"/>
      <c r="E1657" s="245"/>
      <c r="F1657" s="247"/>
    </row>
    <row r="1658" spans="3:6" customFormat="1" ht="15" x14ac:dyDescent="0.25">
      <c r="C1658" s="245"/>
      <c r="D1658" s="245"/>
      <c r="E1658" s="245"/>
      <c r="F1658" s="247"/>
    </row>
    <row r="1659" spans="3:6" customFormat="1" ht="15" x14ac:dyDescent="0.25">
      <c r="C1659" s="245"/>
      <c r="D1659" s="245"/>
      <c r="E1659" s="245"/>
      <c r="F1659" s="247"/>
    </row>
    <row r="1660" spans="3:6" customFormat="1" ht="15" x14ac:dyDescent="0.25">
      <c r="C1660" s="245"/>
      <c r="D1660" s="245"/>
      <c r="E1660" s="245"/>
      <c r="F1660" s="247"/>
    </row>
    <row r="1661" spans="3:6" customFormat="1" ht="15" x14ac:dyDescent="0.25">
      <c r="C1661" s="245"/>
      <c r="D1661" s="245"/>
      <c r="E1661" s="245"/>
      <c r="F1661" s="247"/>
    </row>
    <row r="1662" spans="3:6" customFormat="1" ht="15" x14ac:dyDescent="0.25">
      <c r="C1662" s="245"/>
      <c r="D1662" s="245"/>
      <c r="E1662" s="245"/>
      <c r="F1662" s="247"/>
    </row>
    <row r="1663" spans="3:6" customFormat="1" ht="15" x14ac:dyDescent="0.25">
      <c r="C1663" s="245"/>
      <c r="D1663" s="245"/>
      <c r="E1663" s="245"/>
      <c r="F1663" s="247"/>
    </row>
    <row r="1664" spans="3:6" customFormat="1" ht="15" x14ac:dyDescent="0.25">
      <c r="C1664" s="245"/>
      <c r="D1664" s="245"/>
      <c r="E1664" s="245"/>
      <c r="F1664" s="247"/>
    </row>
    <row r="1665" spans="3:6" customFormat="1" ht="15" x14ac:dyDescent="0.25">
      <c r="C1665" s="245"/>
      <c r="D1665" s="245"/>
      <c r="E1665" s="245"/>
      <c r="F1665" s="247"/>
    </row>
    <row r="1666" spans="3:6" customFormat="1" ht="15" x14ac:dyDescent="0.25">
      <c r="C1666" s="245"/>
      <c r="D1666" s="245"/>
      <c r="E1666" s="245"/>
      <c r="F1666" s="247"/>
    </row>
    <row r="1667" spans="3:6" customFormat="1" ht="15" x14ac:dyDescent="0.25">
      <c r="C1667" s="245"/>
      <c r="D1667" s="245"/>
      <c r="E1667" s="245"/>
      <c r="F1667" s="247"/>
    </row>
    <row r="1668" spans="3:6" customFormat="1" ht="15" x14ac:dyDescent="0.25">
      <c r="C1668" s="245"/>
      <c r="D1668" s="245"/>
      <c r="E1668" s="245"/>
      <c r="F1668" s="247"/>
    </row>
    <row r="1669" spans="3:6" customFormat="1" ht="15" x14ac:dyDescent="0.25">
      <c r="C1669" s="245"/>
      <c r="D1669" s="245"/>
      <c r="E1669" s="245"/>
      <c r="F1669" s="247"/>
    </row>
    <row r="1670" spans="3:6" customFormat="1" ht="15" x14ac:dyDescent="0.25">
      <c r="C1670" s="245"/>
      <c r="D1670" s="245"/>
      <c r="E1670" s="245"/>
      <c r="F1670" s="247"/>
    </row>
    <row r="1671" spans="3:6" customFormat="1" ht="15" x14ac:dyDescent="0.25">
      <c r="C1671" s="245"/>
      <c r="D1671" s="245"/>
      <c r="E1671" s="245"/>
      <c r="F1671" s="247"/>
    </row>
    <row r="1672" spans="3:6" customFormat="1" ht="15" x14ac:dyDescent="0.25">
      <c r="C1672" s="245"/>
      <c r="D1672" s="245"/>
      <c r="E1672" s="245"/>
      <c r="F1672" s="247"/>
    </row>
    <row r="1673" spans="3:6" customFormat="1" ht="15" x14ac:dyDescent="0.25">
      <c r="C1673" s="245"/>
      <c r="D1673" s="245"/>
      <c r="E1673" s="245"/>
      <c r="F1673" s="247"/>
    </row>
    <row r="1674" spans="3:6" customFormat="1" ht="15" x14ac:dyDescent="0.25">
      <c r="C1674" s="245"/>
      <c r="D1674" s="245"/>
      <c r="E1674" s="245"/>
      <c r="F1674" s="247"/>
    </row>
    <row r="1675" spans="3:6" customFormat="1" ht="15" x14ac:dyDescent="0.25">
      <c r="C1675" s="245"/>
      <c r="D1675" s="245"/>
      <c r="E1675" s="245"/>
      <c r="F1675" s="247"/>
    </row>
    <row r="1676" spans="3:6" customFormat="1" ht="15" x14ac:dyDescent="0.25">
      <c r="C1676" s="245"/>
      <c r="D1676" s="245"/>
      <c r="E1676" s="245"/>
      <c r="F1676" s="247"/>
    </row>
    <row r="1677" spans="3:6" customFormat="1" ht="15" x14ac:dyDescent="0.25">
      <c r="C1677" s="245"/>
      <c r="D1677" s="245"/>
      <c r="E1677" s="245"/>
      <c r="F1677" s="247"/>
    </row>
    <row r="1678" spans="3:6" customFormat="1" ht="15" x14ac:dyDescent="0.25">
      <c r="C1678" s="245"/>
      <c r="D1678" s="245"/>
      <c r="E1678" s="245"/>
      <c r="F1678" s="247"/>
    </row>
    <row r="1679" spans="3:6" customFormat="1" ht="15" x14ac:dyDescent="0.25">
      <c r="C1679" s="245"/>
      <c r="D1679" s="245"/>
      <c r="E1679" s="245"/>
      <c r="F1679" s="247"/>
    </row>
    <row r="1680" spans="3:6" customFormat="1" ht="15" x14ac:dyDescent="0.25">
      <c r="C1680" s="245"/>
      <c r="D1680" s="245"/>
      <c r="E1680" s="245"/>
      <c r="F1680" s="247"/>
    </row>
    <row r="1681" spans="3:6" customFormat="1" ht="15" x14ac:dyDescent="0.25">
      <c r="C1681" s="245"/>
      <c r="D1681" s="245"/>
      <c r="E1681" s="245"/>
      <c r="F1681" s="247"/>
    </row>
    <row r="1682" spans="3:6" customFormat="1" ht="15" x14ac:dyDescent="0.25">
      <c r="C1682" s="245"/>
      <c r="D1682" s="245"/>
      <c r="E1682" s="245"/>
      <c r="F1682" s="247"/>
    </row>
    <row r="1683" spans="3:6" customFormat="1" ht="15" x14ac:dyDescent="0.25">
      <c r="C1683" s="245"/>
      <c r="D1683" s="245"/>
      <c r="E1683" s="245"/>
      <c r="F1683" s="247"/>
    </row>
    <row r="1684" spans="3:6" customFormat="1" ht="15" x14ac:dyDescent="0.25">
      <c r="C1684" s="245"/>
      <c r="D1684" s="245"/>
      <c r="E1684" s="245"/>
      <c r="F1684" s="247"/>
    </row>
    <row r="1685" spans="3:6" customFormat="1" ht="15" x14ac:dyDescent="0.25">
      <c r="C1685" s="245"/>
      <c r="D1685" s="245"/>
      <c r="E1685" s="245"/>
      <c r="F1685" s="247"/>
    </row>
    <row r="1686" spans="3:6" customFormat="1" ht="15" x14ac:dyDescent="0.25">
      <c r="C1686" s="245"/>
      <c r="D1686" s="245"/>
      <c r="E1686" s="245"/>
      <c r="F1686" s="247"/>
    </row>
    <row r="1687" spans="3:6" customFormat="1" ht="15" x14ac:dyDescent="0.25">
      <c r="C1687" s="245"/>
      <c r="D1687" s="245"/>
      <c r="E1687" s="245"/>
      <c r="F1687" s="247"/>
    </row>
    <row r="1688" spans="3:6" customFormat="1" ht="15" x14ac:dyDescent="0.25">
      <c r="C1688" s="245"/>
      <c r="D1688" s="245"/>
      <c r="E1688" s="245"/>
      <c r="F1688" s="247"/>
    </row>
    <row r="1689" spans="3:6" customFormat="1" ht="15" x14ac:dyDescent="0.25">
      <c r="C1689" s="245"/>
      <c r="D1689" s="245"/>
      <c r="E1689" s="245"/>
      <c r="F1689" s="247"/>
    </row>
    <row r="1690" spans="3:6" customFormat="1" ht="15" x14ac:dyDescent="0.25">
      <c r="C1690" s="245"/>
      <c r="D1690" s="245"/>
      <c r="E1690" s="245"/>
      <c r="F1690" s="247"/>
    </row>
    <row r="1691" spans="3:6" customFormat="1" ht="15" x14ac:dyDescent="0.25">
      <c r="C1691" s="245"/>
      <c r="D1691" s="245"/>
      <c r="E1691" s="245"/>
      <c r="F1691" s="247"/>
    </row>
    <row r="1692" spans="3:6" customFormat="1" ht="15" x14ac:dyDescent="0.25">
      <c r="C1692" s="245"/>
      <c r="D1692" s="245"/>
      <c r="E1692" s="245"/>
      <c r="F1692" s="247"/>
    </row>
    <row r="1693" spans="3:6" customFormat="1" ht="15" x14ac:dyDescent="0.25">
      <c r="C1693" s="245"/>
      <c r="D1693" s="245"/>
      <c r="E1693" s="245"/>
      <c r="F1693" s="247"/>
    </row>
    <row r="1694" spans="3:6" customFormat="1" ht="15" x14ac:dyDescent="0.25">
      <c r="C1694" s="245"/>
      <c r="D1694" s="245"/>
      <c r="E1694" s="245"/>
      <c r="F1694" s="247"/>
    </row>
    <row r="1695" spans="3:6" customFormat="1" ht="15" x14ac:dyDescent="0.25">
      <c r="C1695" s="245"/>
      <c r="D1695" s="245"/>
      <c r="E1695" s="245"/>
      <c r="F1695" s="247"/>
    </row>
    <row r="1696" spans="3:6" customFormat="1" ht="15" x14ac:dyDescent="0.25">
      <c r="C1696" s="245"/>
      <c r="D1696" s="245"/>
      <c r="E1696" s="245"/>
      <c r="F1696" s="247"/>
    </row>
    <row r="1697" spans="3:6" customFormat="1" ht="15" x14ac:dyDescent="0.25">
      <c r="C1697" s="245"/>
      <c r="D1697" s="245"/>
      <c r="E1697" s="245"/>
      <c r="F1697" s="247"/>
    </row>
    <row r="1698" spans="3:6" customFormat="1" ht="15" x14ac:dyDescent="0.25">
      <c r="C1698" s="245"/>
      <c r="D1698" s="245"/>
      <c r="E1698" s="245"/>
      <c r="F1698" s="247"/>
    </row>
    <row r="1699" spans="3:6" customFormat="1" ht="15" x14ac:dyDescent="0.25">
      <c r="C1699" s="245"/>
      <c r="D1699" s="245"/>
      <c r="E1699" s="245"/>
      <c r="F1699" s="247"/>
    </row>
    <row r="1700" spans="3:6" customFormat="1" ht="15" x14ac:dyDescent="0.25">
      <c r="C1700" s="245"/>
      <c r="D1700" s="245"/>
      <c r="E1700" s="245"/>
      <c r="F1700" s="247"/>
    </row>
    <row r="1701" spans="3:6" customFormat="1" ht="15" x14ac:dyDescent="0.25">
      <c r="C1701" s="245"/>
      <c r="D1701" s="245"/>
      <c r="E1701" s="245"/>
      <c r="F1701" s="247"/>
    </row>
    <row r="1702" spans="3:6" customFormat="1" ht="15" x14ac:dyDescent="0.25">
      <c r="C1702" s="245"/>
      <c r="D1702" s="245"/>
      <c r="E1702" s="245"/>
      <c r="F1702" s="247"/>
    </row>
    <row r="1703" spans="3:6" customFormat="1" ht="15" x14ac:dyDescent="0.25">
      <c r="C1703" s="245"/>
      <c r="D1703" s="245"/>
      <c r="E1703" s="245"/>
      <c r="F1703" s="247"/>
    </row>
    <row r="1704" spans="3:6" customFormat="1" ht="15" x14ac:dyDescent="0.25">
      <c r="C1704" s="245"/>
      <c r="D1704" s="245"/>
      <c r="E1704" s="245"/>
      <c r="F1704" s="247"/>
    </row>
    <row r="1705" spans="3:6" customFormat="1" ht="15" x14ac:dyDescent="0.25">
      <c r="C1705" s="245"/>
      <c r="D1705" s="245"/>
      <c r="E1705" s="245"/>
      <c r="F1705" s="247"/>
    </row>
    <row r="1706" spans="3:6" customFormat="1" ht="15" x14ac:dyDescent="0.25">
      <c r="C1706" s="245"/>
      <c r="D1706" s="245"/>
      <c r="E1706" s="245"/>
      <c r="F1706" s="247"/>
    </row>
    <row r="1707" spans="3:6" customFormat="1" ht="15" x14ac:dyDescent="0.25">
      <c r="C1707" s="245"/>
      <c r="D1707" s="245"/>
      <c r="E1707" s="245"/>
      <c r="F1707" s="247"/>
    </row>
    <row r="1708" spans="3:6" customFormat="1" ht="15" x14ac:dyDescent="0.25">
      <c r="C1708" s="245"/>
      <c r="D1708" s="245"/>
      <c r="E1708" s="245"/>
      <c r="F1708" s="247"/>
    </row>
    <row r="1709" spans="3:6" customFormat="1" ht="15" x14ac:dyDescent="0.25">
      <c r="C1709" s="245"/>
      <c r="D1709" s="245"/>
      <c r="E1709" s="245"/>
      <c r="F1709" s="247"/>
    </row>
    <row r="1710" spans="3:6" customFormat="1" ht="15" x14ac:dyDescent="0.25">
      <c r="C1710" s="245"/>
      <c r="D1710" s="245"/>
      <c r="E1710" s="245"/>
      <c r="F1710" s="247"/>
    </row>
    <row r="1711" spans="3:6" customFormat="1" ht="15" x14ac:dyDescent="0.25">
      <c r="C1711" s="245"/>
      <c r="D1711" s="245"/>
      <c r="E1711" s="245"/>
      <c r="F1711" s="247"/>
    </row>
    <row r="1712" spans="3:6" customFormat="1" ht="15" x14ac:dyDescent="0.25">
      <c r="C1712" s="245"/>
      <c r="D1712" s="245"/>
      <c r="E1712" s="245"/>
      <c r="F1712" s="247"/>
    </row>
    <row r="1713" spans="3:6" customFormat="1" ht="15" x14ac:dyDescent="0.25">
      <c r="C1713" s="245"/>
      <c r="D1713" s="245"/>
      <c r="E1713" s="245"/>
      <c r="F1713" s="247"/>
    </row>
    <row r="1714" spans="3:6" customFormat="1" ht="15" x14ac:dyDescent="0.25">
      <c r="C1714" s="245"/>
      <c r="D1714" s="245"/>
      <c r="E1714" s="245"/>
      <c r="F1714" s="247"/>
    </row>
    <row r="1715" spans="3:6" customFormat="1" ht="15" x14ac:dyDescent="0.25">
      <c r="C1715" s="245"/>
      <c r="D1715" s="245"/>
      <c r="E1715" s="245"/>
      <c r="F1715" s="247"/>
    </row>
    <row r="1716" spans="3:6" customFormat="1" ht="15" x14ac:dyDescent="0.25">
      <c r="C1716" s="245"/>
      <c r="D1716" s="245"/>
      <c r="E1716" s="245"/>
      <c r="F1716" s="247"/>
    </row>
    <row r="1717" spans="3:6" customFormat="1" ht="15" x14ac:dyDescent="0.25">
      <c r="C1717" s="245"/>
      <c r="D1717" s="245"/>
      <c r="E1717" s="245"/>
      <c r="F1717" s="247"/>
    </row>
    <row r="1718" spans="3:6" customFormat="1" ht="15" x14ac:dyDescent="0.25">
      <c r="C1718" s="245"/>
      <c r="D1718" s="245"/>
      <c r="E1718" s="245"/>
      <c r="F1718" s="247"/>
    </row>
    <row r="1719" spans="3:6" customFormat="1" ht="15" x14ac:dyDescent="0.25">
      <c r="C1719" s="245"/>
      <c r="D1719" s="245"/>
      <c r="E1719" s="245"/>
      <c r="F1719" s="247"/>
    </row>
    <row r="1720" spans="3:6" customFormat="1" ht="15" x14ac:dyDescent="0.25">
      <c r="C1720" s="245"/>
      <c r="D1720" s="245"/>
      <c r="E1720" s="245"/>
      <c r="F1720" s="247"/>
    </row>
    <row r="1721" spans="3:6" customFormat="1" ht="15" x14ac:dyDescent="0.25">
      <c r="C1721" s="245"/>
      <c r="D1721" s="245"/>
      <c r="E1721" s="245"/>
      <c r="F1721" s="247"/>
    </row>
    <row r="1722" spans="3:6" customFormat="1" ht="15" x14ac:dyDescent="0.25">
      <c r="C1722" s="245"/>
      <c r="D1722" s="245"/>
      <c r="E1722" s="245"/>
      <c r="F1722" s="247"/>
    </row>
    <row r="1723" spans="3:6" customFormat="1" ht="15" x14ac:dyDescent="0.25">
      <c r="C1723" s="245"/>
      <c r="D1723" s="245"/>
      <c r="E1723" s="245"/>
      <c r="F1723" s="247"/>
    </row>
    <row r="1724" spans="3:6" customFormat="1" ht="15" x14ac:dyDescent="0.25">
      <c r="C1724" s="245"/>
      <c r="D1724" s="245"/>
      <c r="E1724" s="245"/>
      <c r="F1724" s="247"/>
    </row>
    <row r="1725" spans="3:6" customFormat="1" ht="15" x14ac:dyDescent="0.25">
      <c r="C1725" s="245"/>
      <c r="D1725" s="245"/>
      <c r="E1725" s="245"/>
      <c r="F1725" s="247"/>
    </row>
    <row r="1726" spans="3:6" customFormat="1" ht="15" x14ac:dyDescent="0.25">
      <c r="C1726" s="245"/>
      <c r="D1726" s="245"/>
      <c r="E1726" s="245"/>
      <c r="F1726" s="247"/>
    </row>
    <row r="1727" spans="3:6" customFormat="1" ht="15" x14ac:dyDescent="0.25">
      <c r="C1727" s="245"/>
      <c r="D1727" s="245"/>
      <c r="E1727" s="245"/>
      <c r="F1727" s="247"/>
    </row>
    <row r="1728" spans="3:6" customFormat="1" ht="15" x14ac:dyDescent="0.25">
      <c r="C1728" s="245"/>
      <c r="D1728" s="245"/>
      <c r="E1728" s="245"/>
      <c r="F1728" s="247"/>
    </row>
    <row r="1729" spans="3:6" customFormat="1" ht="15" x14ac:dyDescent="0.25">
      <c r="C1729" s="245"/>
      <c r="D1729" s="245"/>
      <c r="E1729" s="245"/>
      <c r="F1729" s="247"/>
    </row>
    <row r="1730" spans="3:6" customFormat="1" ht="15" x14ac:dyDescent="0.25">
      <c r="C1730" s="245"/>
      <c r="D1730" s="245"/>
      <c r="E1730" s="245"/>
      <c r="F1730" s="247"/>
    </row>
    <row r="1731" spans="3:6" customFormat="1" ht="15" x14ac:dyDescent="0.25">
      <c r="C1731" s="245"/>
      <c r="D1731" s="245"/>
      <c r="E1731" s="245"/>
      <c r="F1731" s="247"/>
    </row>
    <row r="1732" spans="3:6" customFormat="1" ht="15" x14ac:dyDescent="0.25">
      <c r="C1732" s="245"/>
      <c r="D1732" s="245"/>
      <c r="E1732" s="245"/>
      <c r="F1732" s="247"/>
    </row>
    <row r="1733" spans="3:6" customFormat="1" ht="15" x14ac:dyDescent="0.25">
      <c r="C1733" s="245"/>
      <c r="D1733" s="245"/>
      <c r="E1733" s="245"/>
      <c r="F1733" s="247"/>
    </row>
    <row r="1734" spans="3:6" customFormat="1" ht="15" x14ac:dyDescent="0.25">
      <c r="C1734" s="245"/>
      <c r="D1734" s="245"/>
      <c r="E1734" s="245"/>
      <c r="F1734" s="247"/>
    </row>
    <row r="1735" spans="3:6" customFormat="1" ht="15" x14ac:dyDescent="0.25">
      <c r="C1735" s="245"/>
      <c r="D1735" s="245"/>
      <c r="E1735" s="245"/>
      <c r="F1735" s="247"/>
    </row>
    <row r="1736" spans="3:6" customFormat="1" ht="15" x14ac:dyDescent="0.25">
      <c r="C1736" s="245"/>
      <c r="D1736" s="245"/>
      <c r="E1736" s="245"/>
      <c r="F1736" s="247"/>
    </row>
    <row r="1737" spans="3:6" customFormat="1" ht="15" x14ac:dyDescent="0.25">
      <c r="C1737" s="245"/>
      <c r="D1737" s="245"/>
      <c r="E1737" s="245"/>
      <c r="F1737" s="247"/>
    </row>
    <row r="1738" spans="3:6" customFormat="1" ht="15" x14ac:dyDescent="0.25">
      <c r="C1738" s="245"/>
      <c r="D1738" s="245"/>
      <c r="E1738" s="245"/>
      <c r="F1738" s="247"/>
    </row>
    <row r="1739" spans="3:6" customFormat="1" ht="15" x14ac:dyDescent="0.25">
      <c r="C1739" s="245"/>
      <c r="D1739" s="245"/>
      <c r="E1739" s="245"/>
      <c r="F1739" s="247"/>
    </row>
    <row r="1740" spans="3:6" customFormat="1" ht="15" x14ac:dyDescent="0.25">
      <c r="C1740" s="245"/>
      <c r="D1740" s="245"/>
      <c r="E1740" s="245"/>
      <c r="F1740" s="247"/>
    </row>
    <row r="1741" spans="3:6" customFormat="1" ht="15" x14ac:dyDescent="0.25">
      <c r="C1741" s="245"/>
      <c r="D1741" s="245"/>
      <c r="E1741" s="245"/>
      <c r="F1741" s="247"/>
    </row>
    <row r="1742" spans="3:6" customFormat="1" ht="15" x14ac:dyDescent="0.25">
      <c r="C1742" s="245"/>
      <c r="D1742" s="245"/>
      <c r="E1742" s="245"/>
      <c r="F1742" s="247"/>
    </row>
    <row r="1743" spans="3:6" customFormat="1" ht="15" x14ac:dyDescent="0.25">
      <c r="C1743" s="245"/>
      <c r="D1743" s="245"/>
      <c r="E1743" s="245"/>
      <c r="F1743" s="247"/>
    </row>
    <row r="1744" spans="3:6" customFormat="1" ht="15" x14ac:dyDescent="0.25">
      <c r="C1744" s="245"/>
      <c r="D1744" s="245"/>
      <c r="E1744" s="245"/>
      <c r="F1744" s="247"/>
    </row>
    <row r="1745" spans="3:6" customFormat="1" ht="15" x14ac:dyDescent="0.25">
      <c r="C1745" s="245"/>
      <c r="D1745" s="245"/>
      <c r="E1745" s="245"/>
      <c r="F1745" s="247"/>
    </row>
    <row r="1746" spans="3:6" customFormat="1" ht="15" x14ac:dyDescent="0.25">
      <c r="C1746" s="245"/>
      <c r="D1746" s="245"/>
      <c r="E1746" s="245"/>
      <c r="F1746" s="247"/>
    </row>
    <row r="1747" spans="3:6" customFormat="1" ht="15" x14ac:dyDescent="0.25">
      <c r="C1747" s="245"/>
      <c r="D1747" s="245"/>
      <c r="E1747" s="245"/>
      <c r="F1747" s="247"/>
    </row>
    <row r="1748" spans="3:6" customFormat="1" ht="15" x14ac:dyDescent="0.25">
      <c r="C1748" s="245"/>
      <c r="D1748" s="245"/>
      <c r="E1748" s="245"/>
      <c r="F1748" s="247"/>
    </row>
    <row r="1749" spans="3:6" customFormat="1" ht="15" x14ac:dyDescent="0.25">
      <c r="C1749" s="245"/>
      <c r="D1749" s="245"/>
      <c r="E1749" s="245"/>
      <c r="F1749" s="247"/>
    </row>
    <row r="1750" spans="3:6" customFormat="1" ht="15" x14ac:dyDescent="0.25">
      <c r="C1750" s="245"/>
      <c r="D1750" s="245"/>
      <c r="E1750" s="245"/>
      <c r="F1750" s="247"/>
    </row>
    <row r="1751" spans="3:6" customFormat="1" ht="15" x14ac:dyDescent="0.25">
      <c r="C1751" s="245"/>
      <c r="D1751" s="245"/>
      <c r="E1751" s="245"/>
      <c r="F1751" s="247"/>
    </row>
    <row r="1752" spans="3:6" customFormat="1" ht="15" x14ac:dyDescent="0.25">
      <c r="C1752" s="245"/>
      <c r="D1752" s="245"/>
      <c r="E1752" s="245"/>
      <c r="F1752" s="247"/>
    </row>
    <row r="1753" spans="3:6" customFormat="1" ht="15" x14ac:dyDescent="0.25">
      <c r="C1753" s="245"/>
      <c r="D1753" s="245"/>
      <c r="E1753" s="245"/>
      <c r="F1753" s="247"/>
    </row>
    <row r="1754" spans="3:6" customFormat="1" ht="15" x14ac:dyDescent="0.25">
      <c r="C1754" s="245"/>
      <c r="D1754" s="245"/>
      <c r="E1754" s="245"/>
      <c r="F1754" s="247"/>
    </row>
    <row r="1755" spans="3:6" customFormat="1" ht="15" x14ac:dyDescent="0.25">
      <c r="C1755" s="245"/>
      <c r="D1755" s="245"/>
      <c r="E1755" s="245"/>
      <c r="F1755" s="247"/>
    </row>
    <row r="1756" spans="3:6" customFormat="1" ht="15" x14ac:dyDescent="0.25">
      <c r="C1756" s="245"/>
      <c r="D1756" s="245"/>
      <c r="E1756" s="245"/>
      <c r="F1756" s="247"/>
    </row>
    <row r="1757" spans="3:6" customFormat="1" ht="15" x14ac:dyDescent="0.25">
      <c r="C1757" s="245"/>
      <c r="D1757" s="245"/>
      <c r="E1757" s="245"/>
      <c r="F1757" s="247"/>
    </row>
    <row r="1758" spans="3:6" customFormat="1" ht="15" x14ac:dyDescent="0.25">
      <c r="C1758" s="245"/>
      <c r="D1758" s="245"/>
      <c r="E1758" s="245"/>
      <c r="F1758" s="247"/>
    </row>
    <row r="1759" spans="3:6" customFormat="1" ht="15" x14ac:dyDescent="0.25">
      <c r="C1759" s="245"/>
      <c r="D1759" s="245"/>
      <c r="E1759" s="245"/>
      <c r="F1759" s="247"/>
    </row>
    <row r="1760" spans="3:6" customFormat="1" ht="15" x14ac:dyDescent="0.25">
      <c r="C1760" s="245"/>
      <c r="D1760" s="245"/>
      <c r="E1760" s="245"/>
      <c r="F1760" s="247"/>
    </row>
    <row r="1761" spans="3:6" customFormat="1" ht="15" x14ac:dyDescent="0.25">
      <c r="C1761" s="245"/>
      <c r="D1761" s="245"/>
      <c r="E1761" s="245"/>
      <c r="F1761" s="247"/>
    </row>
    <row r="1762" spans="3:6" customFormat="1" ht="15" x14ac:dyDescent="0.25">
      <c r="C1762" s="245"/>
      <c r="D1762" s="245"/>
      <c r="E1762" s="245"/>
      <c r="F1762" s="247"/>
    </row>
    <row r="1763" spans="3:6" customFormat="1" ht="15" x14ac:dyDescent="0.25">
      <c r="C1763" s="245"/>
      <c r="D1763" s="245"/>
      <c r="E1763" s="245"/>
      <c r="F1763" s="247"/>
    </row>
    <row r="1764" spans="3:6" customFormat="1" ht="15" x14ac:dyDescent="0.25">
      <c r="C1764" s="245"/>
      <c r="D1764" s="245"/>
      <c r="E1764" s="245"/>
      <c r="F1764" s="247"/>
    </row>
    <row r="1765" spans="3:6" customFormat="1" ht="15" x14ac:dyDescent="0.25">
      <c r="C1765" s="245"/>
      <c r="D1765" s="245"/>
      <c r="E1765" s="245"/>
      <c r="F1765" s="247"/>
    </row>
    <row r="1766" spans="3:6" customFormat="1" ht="15" x14ac:dyDescent="0.25">
      <c r="C1766" s="245"/>
      <c r="D1766" s="245"/>
      <c r="E1766" s="245"/>
      <c r="F1766" s="247"/>
    </row>
    <row r="1767" spans="3:6" customFormat="1" ht="15" x14ac:dyDescent="0.25">
      <c r="C1767" s="245"/>
      <c r="D1767" s="245"/>
      <c r="E1767" s="245"/>
      <c r="F1767" s="247"/>
    </row>
    <row r="1768" spans="3:6" customFormat="1" ht="15" x14ac:dyDescent="0.25">
      <c r="C1768" s="245"/>
      <c r="D1768" s="245"/>
      <c r="E1768" s="245"/>
      <c r="F1768" s="247"/>
    </row>
    <row r="1769" spans="3:6" customFormat="1" ht="15" x14ac:dyDescent="0.25">
      <c r="C1769" s="245"/>
      <c r="D1769" s="245"/>
      <c r="E1769" s="245"/>
      <c r="F1769" s="247"/>
    </row>
    <row r="1770" spans="3:6" customFormat="1" ht="15" x14ac:dyDescent="0.25">
      <c r="C1770" s="245"/>
      <c r="D1770" s="245"/>
      <c r="E1770" s="245"/>
      <c r="F1770" s="247"/>
    </row>
    <row r="1771" spans="3:6" customFormat="1" ht="15" x14ac:dyDescent="0.25">
      <c r="C1771" s="245"/>
      <c r="D1771" s="245"/>
      <c r="E1771" s="245"/>
      <c r="F1771" s="247"/>
    </row>
    <row r="1772" spans="3:6" customFormat="1" ht="15" x14ac:dyDescent="0.25">
      <c r="C1772" s="245"/>
      <c r="D1772" s="245"/>
      <c r="E1772" s="245"/>
      <c r="F1772" s="247"/>
    </row>
    <row r="1773" spans="3:6" customFormat="1" ht="15" x14ac:dyDescent="0.25">
      <c r="C1773" s="245"/>
      <c r="D1773" s="245"/>
      <c r="E1773" s="245"/>
      <c r="F1773" s="247"/>
    </row>
    <row r="1774" spans="3:6" customFormat="1" ht="15" x14ac:dyDescent="0.25">
      <c r="C1774" s="245"/>
      <c r="D1774" s="245"/>
      <c r="E1774" s="245"/>
      <c r="F1774" s="247"/>
    </row>
    <row r="1775" spans="3:6" customFormat="1" ht="15" x14ac:dyDescent="0.25">
      <c r="C1775" s="245"/>
      <c r="D1775" s="245"/>
      <c r="E1775" s="245"/>
      <c r="F1775" s="247"/>
    </row>
    <row r="1776" spans="3:6" customFormat="1" ht="15" x14ac:dyDescent="0.25">
      <c r="C1776" s="245"/>
      <c r="D1776" s="245"/>
      <c r="E1776" s="245"/>
      <c r="F1776" s="247"/>
    </row>
    <row r="1777" spans="3:6" customFormat="1" ht="15" x14ac:dyDescent="0.25">
      <c r="C1777" s="245"/>
      <c r="D1777" s="245"/>
      <c r="E1777" s="245"/>
      <c r="F1777" s="247"/>
    </row>
    <row r="1778" spans="3:6" customFormat="1" ht="15" x14ac:dyDescent="0.25">
      <c r="C1778" s="245"/>
      <c r="D1778" s="245"/>
      <c r="E1778" s="245"/>
      <c r="F1778" s="247"/>
    </row>
    <row r="1779" spans="3:6" customFormat="1" ht="15" x14ac:dyDescent="0.25">
      <c r="C1779" s="245"/>
      <c r="D1779" s="245"/>
      <c r="E1779" s="245"/>
      <c r="F1779" s="247"/>
    </row>
    <row r="1780" spans="3:6" customFormat="1" ht="15" x14ac:dyDescent="0.25">
      <c r="C1780" s="245"/>
      <c r="D1780" s="245"/>
      <c r="E1780" s="245"/>
      <c r="F1780" s="247"/>
    </row>
    <row r="1781" spans="3:6" customFormat="1" ht="15" x14ac:dyDescent="0.25">
      <c r="C1781" s="245"/>
      <c r="D1781" s="245"/>
      <c r="E1781" s="245"/>
      <c r="F1781" s="247"/>
    </row>
    <row r="1782" spans="3:6" customFormat="1" ht="15" x14ac:dyDescent="0.25">
      <c r="C1782" s="245"/>
      <c r="D1782" s="245"/>
      <c r="E1782" s="245"/>
      <c r="F1782" s="247"/>
    </row>
    <row r="1783" spans="3:6" customFormat="1" ht="15" x14ac:dyDescent="0.25">
      <c r="C1783" s="245"/>
      <c r="D1783" s="245"/>
      <c r="E1783" s="245"/>
      <c r="F1783" s="247"/>
    </row>
    <row r="1784" spans="3:6" customFormat="1" ht="15" x14ac:dyDescent="0.25">
      <c r="C1784" s="245"/>
      <c r="D1784" s="245"/>
      <c r="E1784" s="245"/>
      <c r="F1784" s="247"/>
    </row>
    <row r="1785" spans="3:6" customFormat="1" ht="15" x14ac:dyDescent="0.25">
      <c r="C1785" s="245"/>
      <c r="D1785" s="245"/>
      <c r="E1785" s="245"/>
      <c r="F1785" s="247"/>
    </row>
    <row r="1786" spans="3:6" customFormat="1" ht="15" x14ac:dyDescent="0.25">
      <c r="C1786" s="245"/>
      <c r="D1786" s="245"/>
      <c r="E1786" s="245"/>
      <c r="F1786" s="247"/>
    </row>
    <row r="1787" spans="3:6" customFormat="1" ht="15" x14ac:dyDescent="0.25">
      <c r="C1787" s="245"/>
      <c r="D1787" s="245"/>
      <c r="E1787" s="245"/>
      <c r="F1787" s="247"/>
    </row>
    <row r="1788" spans="3:6" customFormat="1" ht="15" x14ac:dyDescent="0.25">
      <c r="C1788" s="245"/>
      <c r="D1788" s="245"/>
      <c r="E1788" s="245"/>
      <c r="F1788" s="247"/>
    </row>
    <row r="1789" spans="3:6" customFormat="1" ht="15" x14ac:dyDescent="0.25">
      <c r="C1789" s="245"/>
      <c r="D1789" s="245"/>
      <c r="E1789" s="245"/>
      <c r="F1789" s="247"/>
    </row>
    <row r="1790" spans="3:6" customFormat="1" ht="15" x14ac:dyDescent="0.25">
      <c r="C1790" s="245"/>
      <c r="D1790" s="245"/>
      <c r="E1790" s="245"/>
      <c r="F1790" s="247"/>
    </row>
    <row r="1791" spans="3:6" customFormat="1" ht="15" x14ac:dyDescent="0.25">
      <c r="C1791" s="245"/>
      <c r="D1791" s="245"/>
      <c r="E1791" s="245"/>
      <c r="F1791" s="247"/>
    </row>
    <row r="1792" spans="3:6" customFormat="1" ht="15" x14ac:dyDescent="0.25">
      <c r="C1792" s="245"/>
      <c r="D1792" s="245"/>
      <c r="E1792" s="245"/>
      <c r="F1792" s="247"/>
    </row>
    <row r="1793" spans="3:6" customFormat="1" ht="15" x14ac:dyDescent="0.25">
      <c r="C1793" s="245"/>
      <c r="D1793" s="245"/>
      <c r="E1793" s="245"/>
      <c r="F1793" s="247"/>
    </row>
    <row r="1794" spans="3:6" customFormat="1" ht="15" x14ac:dyDescent="0.25">
      <c r="C1794" s="245"/>
      <c r="D1794" s="245"/>
      <c r="E1794" s="245"/>
      <c r="F1794" s="247"/>
    </row>
    <row r="1795" spans="3:6" customFormat="1" ht="15" x14ac:dyDescent="0.25">
      <c r="C1795" s="245"/>
      <c r="D1795" s="245"/>
      <c r="E1795" s="245"/>
      <c r="F1795" s="247"/>
    </row>
    <row r="1796" spans="3:6" customFormat="1" ht="15" x14ac:dyDescent="0.25">
      <c r="C1796" s="245"/>
      <c r="D1796" s="245"/>
      <c r="E1796" s="245"/>
      <c r="F1796" s="247"/>
    </row>
    <row r="1797" spans="3:6" customFormat="1" ht="15" x14ac:dyDescent="0.25">
      <c r="C1797" s="245"/>
      <c r="D1797" s="245"/>
      <c r="E1797" s="245"/>
      <c r="F1797" s="247"/>
    </row>
    <row r="1798" spans="3:6" customFormat="1" ht="15" x14ac:dyDescent="0.25">
      <c r="C1798" s="245"/>
      <c r="D1798" s="245"/>
      <c r="E1798" s="245"/>
      <c r="F1798" s="247"/>
    </row>
    <row r="1799" spans="3:6" customFormat="1" ht="15" x14ac:dyDescent="0.25">
      <c r="C1799" s="245"/>
      <c r="D1799" s="245"/>
      <c r="E1799" s="245"/>
      <c r="F1799" s="247"/>
    </row>
    <row r="1800" spans="3:6" customFormat="1" ht="15" x14ac:dyDescent="0.25">
      <c r="C1800" s="245"/>
      <c r="D1800" s="245"/>
      <c r="E1800" s="245"/>
      <c r="F1800" s="247"/>
    </row>
    <row r="1801" spans="3:6" customFormat="1" ht="15" x14ac:dyDescent="0.25">
      <c r="C1801" s="245"/>
      <c r="D1801" s="245"/>
      <c r="E1801" s="245"/>
      <c r="F1801" s="247"/>
    </row>
    <row r="1802" spans="3:6" customFormat="1" ht="15" x14ac:dyDescent="0.25">
      <c r="C1802" s="245"/>
      <c r="D1802" s="245"/>
      <c r="E1802" s="245"/>
      <c r="F1802" s="247"/>
    </row>
    <row r="1803" spans="3:6" customFormat="1" ht="15" x14ac:dyDescent="0.25">
      <c r="C1803" s="245"/>
      <c r="D1803" s="245"/>
      <c r="E1803" s="245"/>
      <c r="F1803" s="247"/>
    </row>
    <row r="1804" spans="3:6" customFormat="1" ht="15" x14ac:dyDescent="0.25">
      <c r="C1804" s="245"/>
      <c r="D1804" s="245"/>
      <c r="E1804" s="245"/>
      <c r="F1804" s="247"/>
    </row>
    <row r="1805" spans="3:6" customFormat="1" ht="15" x14ac:dyDescent="0.25">
      <c r="C1805" s="245"/>
      <c r="D1805" s="245"/>
      <c r="E1805" s="245"/>
      <c r="F1805" s="247"/>
    </row>
    <row r="1806" spans="3:6" customFormat="1" ht="15" x14ac:dyDescent="0.25">
      <c r="C1806" s="245"/>
      <c r="D1806" s="245"/>
      <c r="E1806" s="245"/>
      <c r="F1806" s="247"/>
    </row>
    <row r="1807" spans="3:6" customFormat="1" ht="15" x14ac:dyDescent="0.25">
      <c r="C1807" s="245"/>
      <c r="D1807" s="245"/>
      <c r="E1807" s="245"/>
      <c r="F1807" s="247"/>
    </row>
    <row r="1808" spans="3:6" customFormat="1" ht="15" x14ac:dyDescent="0.25">
      <c r="C1808" s="245"/>
      <c r="D1808" s="245"/>
      <c r="E1808" s="245"/>
      <c r="F1808" s="247"/>
    </row>
    <row r="1809" spans="3:6" customFormat="1" ht="15" x14ac:dyDescent="0.25">
      <c r="C1809" s="245"/>
      <c r="D1809" s="245"/>
      <c r="E1809" s="245"/>
      <c r="F1809" s="247"/>
    </row>
    <row r="1810" spans="3:6" customFormat="1" ht="15" x14ac:dyDescent="0.25">
      <c r="C1810" s="245"/>
      <c r="D1810" s="245"/>
      <c r="E1810" s="245"/>
      <c r="F1810" s="247"/>
    </row>
    <row r="1811" spans="3:6" customFormat="1" ht="15" x14ac:dyDescent="0.25">
      <c r="C1811" s="245"/>
      <c r="D1811" s="245"/>
      <c r="E1811" s="245"/>
      <c r="F1811" s="247"/>
    </row>
    <row r="1812" spans="3:6" customFormat="1" ht="15" x14ac:dyDescent="0.25">
      <c r="C1812" s="245"/>
      <c r="D1812" s="245"/>
      <c r="E1812" s="245"/>
      <c r="F1812" s="247"/>
    </row>
    <row r="1813" spans="3:6" customFormat="1" ht="15" x14ac:dyDescent="0.25">
      <c r="C1813" s="245"/>
      <c r="D1813" s="245"/>
      <c r="E1813" s="245"/>
      <c r="F1813" s="247"/>
    </row>
    <row r="1814" spans="3:6" customFormat="1" ht="15" x14ac:dyDescent="0.25">
      <c r="C1814" s="245"/>
      <c r="D1814" s="245"/>
      <c r="E1814" s="245"/>
      <c r="F1814" s="247"/>
    </row>
    <row r="1815" spans="3:6" customFormat="1" ht="15" x14ac:dyDescent="0.25">
      <c r="C1815" s="245"/>
      <c r="D1815" s="245"/>
      <c r="E1815" s="245"/>
      <c r="F1815" s="247"/>
    </row>
    <row r="1816" spans="3:6" customFormat="1" ht="15" x14ac:dyDescent="0.25">
      <c r="C1816" s="245"/>
      <c r="D1816" s="245"/>
      <c r="E1816" s="245"/>
      <c r="F1816" s="247"/>
    </row>
    <row r="1817" spans="3:6" customFormat="1" ht="15" x14ac:dyDescent="0.25">
      <c r="C1817" s="245"/>
      <c r="D1817" s="245"/>
      <c r="E1817" s="245"/>
      <c r="F1817" s="247"/>
    </row>
    <row r="1818" spans="3:6" customFormat="1" ht="15" x14ac:dyDescent="0.25">
      <c r="C1818" s="245"/>
      <c r="D1818" s="245"/>
      <c r="E1818" s="245"/>
      <c r="F1818" s="247"/>
    </row>
    <row r="1819" spans="3:6" customFormat="1" ht="15" x14ac:dyDescent="0.25">
      <c r="C1819" s="245"/>
      <c r="D1819" s="245"/>
      <c r="E1819" s="245"/>
      <c r="F1819" s="247"/>
    </row>
    <row r="1820" spans="3:6" customFormat="1" ht="15" x14ac:dyDescent="0.25">
      <c r="C1820" s="245"/>
      <c r="D1820" s="245"/>
      <c r="E1820" s="245"/>
      <c r="F1820" s="247"/>
    </row>
    <row r="1821" spans="3:6" customFormat="1" ht="15" x14ac:dyDescent="0.25">
      <c r="C1821" s="245"/>
      <c r="D1821" s="245"/>
      <c r="E1821" s="245"/>
      <c r="F1821" s="247"/>
    </row>
    <row r="1822" spans="3:6" customFormat="1" ht="15" x14ac:dyDescent="0.25">
      <c r="C1822" s="245"/>
      <c r="D1822" s="245"/>
      <c r="E1822" s="245"/>
      <c r="F1822" s="247"/>
    </row>
    <row r="1823" spans="3:6" customFormat="1" ht="15" x14ac:dyDescent="0.25">
      <c r="C1823" s="245"/>
      <c r="D1823" s="245"/>
      <c r="E1823" s="245"/>
      <c r="F1823" s="247"/>
    </row>
    <row r="1824" spans="3:6" customFormat="1" ht="15" x14ac:dyDescent="0.25">
      <c r="C1824" s="245"/>
      <c r="D1824" s="245"/>
      <c r="E1824" s="245"/>
      <c r="F1824" s="247"/>
    </row>
    <row r="1825" spans="3:6" customFormat="1" ht="15" x14ac:dyDescent="0.25">
      <c r="C1825" s="245"/>
      <c r="D1825" s="245"/>
      <c r="E1825" s="245"/>
      <c r="F1825" s="247"/>
    </row>
    <row r="1826" spans="3:6" customFormat="1" ht="15" x14ac:dyDescent="0.25">
      <c r="C1826" s="245"/>
      <c r="D1826" s="245"/>
      <c r="E1826" s="245"/>
      <c r="F1826" s="247"/>
    </row>
    <row r="1827" spans="3:6" customFormat="1" ht="15" x14ac:dyDescent="0.25">
      <c r="C1827" s="245"/>
      <c r="D1827" s="245"/>
      <c r="E1827" s="245"/>
      <c r="F1827" s="247"/>
    </row>
    <row r="1828" spans="3:6" customFormat="1" ht="15" x14ac:dyDescent="0.25">
      <c r="C1828" s="245"/>
      <c r="D1828" s="245"/>
      <c r="E1828" s="245"/>
      <c r="F1828" s="247"/>
    </row>
    <row r="1829" spans="3:6" customFormat="1" ht="15" x14ac:dyDescent="0.25">
      <c r="C1829" s="245"/>
      <c r="D1829" s="245"/>
      <c r="E1829" s="245"/>
      <c r="F1829" s="247"/>
    </row>
    <row r="1830" spans="3:6" customFormat="1" ht="15" x14ac:dyDescent="0.25">
      <c r="C1830" s="245"/>
      <c r="D1830" s="245"/>
      <c r="E1830" s="245"/>
      <c r="F1830" s="247"/>
    </row>
    <row r="1831" spans="3:6" customFormat="1" ht="15" x14ac:dyDescent="0.25">
      <c r="C1831" s="245"/>
      <c r="D1831" s="245"/>
      <c r="E1831" s="245"/>
      <c r="F1831" s="247"/>
    </row>
    <row r="1832" spans="3:6" customFormat="1" ht="15" x14ac:dyDescent="0.25">
      <c r="C1832" s="245"/>
      <c r="D1832" s="245"/>
      <c r="E1832" s="245"/>
      <c r="F1832" s="247"/>
    </row>
    <row r="1833" spans="3:6" customFormat="1" ht="15" x14ac:dyDescent="0.25">
      <c r="C1833" s="245"/>
      <c r="D1833" s="245"/>
      <c r="E1833" s="245"/>
      <c r="F1833" s="247"/>
    </row>
    <row r="1834" spans="3:6" customFormat="1" ht="15" x14ac:dyDescent="0.25">
      <c r="C1834" s="245"/>
      <c r="D1834" s="245"/>
      <c r="E1834" s="245"/>
      <c r="F1834" s="247"/>
    </row>
    <row r="1835" spans="3:6" customFormat="1" ht="15" x14ac:dyDescent="0.25">
      <c r="C1835" s="245"/>
      <c r="D1835" s="245"/>
      <c r="E1835" s="245"/>
      <c r="F1835" s="247"/>
    </row>
    <row r="1836" spans="3:6" customFormat="1" ht="15" x14ac:dyDescent="0.25">
      <c r="C1836" s="245"/>
      <c r="D1836" s="245"/>
      <c r="E1836" s="245"/>
      <c r="F1836" s="247"/>
    </row>
    <row r="1837" spans="3:6" customFormat="1" ht="15" x14ac:dyDescent="0.25">
      <c r="C1837" s="245"/>
      <c r="D1837" s="245"/>
      <c r="E1837" s="245"/>
      <c r="F1837" s="247"/>
    </row>
    <row r="1838" spans="3:6" customFormat="1" ht="15" x14ac:dyDescent="0.25">
      <c r="C1838" s="245"/>
      <c r="D1838" s="245"/>
      <c r="E1838" s="245"/>
      <c r="F1838" s="247"/>
    </row>
    <row r="1839" spans="3:6" customFormat="1" ht="15" x14ac:dyDescent="0.25">
      <c r="C1839" s="245"/>
      <c r="D1839" s="245"/>
      <c r="E1839" s="245"/>
      <c r="F1839" s="247"/>
    </row>
    <row r="1840" spans="3:6" customFormat="1" ht="15" x14ac:dyDescent="0.25">
      <c r="C1840" s="245"/>
      <c r="D1840" s="245"/>
      <c r="E1840" s="245"/>
      <c r="F1840" s="247"/>
    </row>
    <row r="1841" spans="3:6" customFormat="1" ht="15" x14ac:dyDescent="0.25">
      <c r="C1841" s="245"/>
      <c r="D1841" s="245"/>
      <c r="E1841" s="245"/>
      <c r="F1841" s="247"/>
    </row>
    <row r="1842" spans="3:6" customFormat="1" ht="15" x14ac:dyDescent="0.25">
      <c r="C1842" s="245"/>
      <c r="D1842" s="245"/>
      <c r="E1842" s="245"/>
      <c r="F1842" s="247"/>
    </row>
    <row r="1843" spans="3:6" customFormat="1" ht="15" x14ac:dyDescent="0.25">
      <c r="C1843" s="245"/>
      <c r="D1843" s="245"/>
      <c r="E1843" s="245"/>
      <c r="F1843" s="247"/>
    </row>
    <row r="1844" spans="3:6" customFormat="1" ht="15" x14ac:dyDescent="0.25">
      <c r="C1844" s="245"/>
      <c r="D1844" s="245"/>
      <c r="E1844" s="245"/>
      <c r="F1844" s="247"/>
    </row>
    <row r="1845" spans="3:6" customFormat="1" ht="15" x14ac:dyDescent="0.25">
      <c r="C1845" s="245"/>
      <c r="D1845" s="245"/>
      <c r="E1845" s="245"/>
      <c r="F1845" s="247"/>
    </row>
    <row r="1846" spans="3:6" customFormat="1" ht="15" x14ac:dyDescent="0.25">
      <c r="C1846" s="245"/>
      <c r="D1846" s="245"/>
      <c r="E1846" s="245"/>
      <c r="F1846" s="247"/>
    </row>
    <row r="1847" spans="3:6" customFormat="1" ht="15" x14ac:dyDescent="0.25">
      <c r="C1847" s="245"/>
      <c r="D1847" s="245"/>
      <c r="E1847" s="245"/>
      <c r="F1847" s="247"/>
    </row>
    <row r="1848" spans="3:6" customFormat="1" ht="15" x14ac:dyDescent="0.25">
      <c r="C1848" s="245"/>
      <c r="D1848" s="245"/>
      <c r="E1848" s="245"/>
      <c r="F1848" s="247"/>
    </row>
    <row r="1849" spans="3:6" customFormat="1" ht="15" x14ac:dyDescent="0.25">
      <c r="C1849" s="245"/>
      <c r="D1849" s="245"/>
      <c r="E1849" s="245"/>
      <c r="F1849" s="247"/>
    </row>
    <row r="1850" spans="3:6" customFormat="1" ht="15" x14ac:dyDescent="0.25">
      <c r="C1850" s="245"/>
      <c r="D1850" s="245"/>
      <c r="E1850" s="245"/>
      <c r="F1850" s="247"/>
    </row>
    <row r="1851" spans="3:6" customFormat="1" ht="15" x14ac:dyDescent="0.25">
      <c r="C1851" s="245"/>
      <c r="D1851" s="245"/>
      <c r="E1851" s="245"/>
      <c r="F1851" s="247"/>
    </row>
    <row r="1852" spans="3:6" customFormat="1" ht="15" x14ac:dyDescent="0.25">
      <c r="C1852" s="245"/>
      <c r="D1852" s="245"/>
      <c r="E1852" s="245"/>
      <c r="F1852" s="247"/>
    </row>
    <row r="1853" spans="3:6" customFormat="1" ht="15" x14ac:dyDescent="0.25">
      <c r="C1853" s="245"/>
      <c r="D1853" s="245"/>
      <c r="E1853" s="245"/>
      <c r="F1853" s="247"/>
    </row>
    <row r="1854" spans="3:6" customFormat="1" ht="15" x14ac:dyDescent="0.25">
      <c r="C1854" s="245"/>
      <c r="D1854" s="245"/>
      <c r="E1854" s="245"/>
      <c r="F1854" s="247"/>
    </row>
    <row r="1855" spans="3:6" customFormat="1" ht="15" x14ac:dyDescent="0.25">
      <c r="C1855" s="245"/>
      <c r="D1855" s="245"/>
      <c r="E1855" s="245"/>
      <c r="F1855" s="247"/>
    </row>
    <row r="1856" spans="3:6" customFormat="1" ht="15" x14ac:dyDescent="0.25">
      <c r="C1856" s="245"/>
      <c r="D1856" s="245"/>
      <c r="E1856" s="245"/>
      <c r="F1856" s="247"/>
    </row>
    <row r="1857" spans="3:6" customFormat="1" ht="15" x14ac:dyDescent="0.25">
      <c r="C1857" s="245"/>
      <c r="D1857" s="245"/>
      <c r="E1857" s="245"/>
      <c r="F1857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</vt:lpstr>
      <vt:lpstr>февраль</vt:lpstr>
      <vt:lpstr>март</vt:lpstr>
      <vt:lpstr>апрель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2022-05-16T08:26:17Z</dcterms:modified>
</cp:coreProperties>
</file>