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1340" windowHeight="5310" tabRatio="618" activeTab="0"/>
  </bookViews>
  <sheets>
    <sheet name="1 декабря" sheetId="1" r:id="rId1"/>
  </sheets>
  <definedNames/>
  <calcPr fullCalcOnLoad="1"/>
</workbook>
</file>

<file path=xl/sharedStrings.xml><?xml version="1.0" encoding="utf-8"?>
<sst xmlns="http://schemas.openxmlformats.org/spreadsheetml/2006/main" count="326" uniqueCount="279">
  <si>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</si>
  <si>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</si>
  <si>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</si>
  <si>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</si>
  <si>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</si>
  <si>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</si>
  <si>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</si>
  <si>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</si>
  <si>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</si>
  <si>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</si>
  <si>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</si>
  <si>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</si>
  <si>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</si>
  <si>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</si>
  <si>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</si>
  <si>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</si>
  <si>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</si>
  <si>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</si>
  <si>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</si>
  <si>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</si>
  <si>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</si>
  <si>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</si>
  <si>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</si>
  <si>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</si>
  <si>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</si>
  <si>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</si>
  <si>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</si>
  <si>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</si>
  <si>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</si>
  <si>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</si>
  <si>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</si>
  <si>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</si>
  <si>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</si>
  <si>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</si>
  <si>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</si>
  <si>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</si>
  <si>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</si>
  <si>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</si>
  <si>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</si>
  <si>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</si>
  <si>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</si>
  <si>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</si>
  <si>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</si>
  <si>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</si>
  <si>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</si>
  <si>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</si>
  <si>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</si>
  <si>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</si>
  <si>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</si>
  <si>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</si>
  <si>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</si>
  <si>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</si>
  <si>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</si>
  <si>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</si>
  <si>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</si>
  <si>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</si>
  <si>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</si>
  <si>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</si>
  <si>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</si>
  <si>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</si>
  <si>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</si>
  <si>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</si>
  <si>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</si>
  <si>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</si>
  <si>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</si>
  <si>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</si>
  <si>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</si>
  <si>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</si>
  <si>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</si>
  <si>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</si>
  <si>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</si>
  <si>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</si>
  <si>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</si>
  <si>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</si>
  <si>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</si>
  <si>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</si>
  <si>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</si>
  <si>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</si>
  <si>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</si>
  <si>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</si>
  <si>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</si>
  <si>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</si>
  <si>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</si>
  <si>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</si>
  <si>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</si>
  <si>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</si>
  <si>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</si>
  <si>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</si>
  <si>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</si>
  <si>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</si>
  <si>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</si>
  <si>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</si>
  <si>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</si>
  <si>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</si>
  <si>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</si>
  <si>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</si>
  <si>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</si>
  <si>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</si>
  <si>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</si>
  <si>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</si>
  <si>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</si>
  <si>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</si>
  <si>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</si>
  <si>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</si>
  <si>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</si>
  <si>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</si>
  <si>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</si>
  <si>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</si>
  <si>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</si>
  <si>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</si>
  <si>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</si>
  <si>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</si>
  <si>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</si>
  <si>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</si>
  <si>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</si>
  <si>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</si>
  <si>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</si>
  <si>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</si>
  <si>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</si>
  <si>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</si>
  <si>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</si>
  <si>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</si>
  <si>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</si>
  <si>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</si>
  <si>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</si>
  <si>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</si>
  <si>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</si>
  <si>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</si>
  <si>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</si>
  <si>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</si>
  <si>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</si>
  <si>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</si>
  <si>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</si>
  <si>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</si>
  <si>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</si>
  <si>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</si>
  <si>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</si>
  <si>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</si>
  <si>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</si>
  <si>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</si>
  <si>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</si>
  <si>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</si>
  <si>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</si>
  <si>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</si>
  <si>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</si>
  <si>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</si>
  <si>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</si>
  <si>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</si>
  <si>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</si>
  <si>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</si>
  <si>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</si>
  <si>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</si>
  <si>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</si>
  <si>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</si>
  <si>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</si>
  <si>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</si>
  <si>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</si>
  <si>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</si>
  <si>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</si>
  <si>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</si>
  <si>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</si>
  <si>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</si>
  <si>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</si>
  <si>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</si>
  <si>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</si>
  <si>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</si>
  <si>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</si>
  <si>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</si>
  <si>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</si>
  <si>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</si>
  <si>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</si>
  <si>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</si>
  <si>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</si>
  <si>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</si>
  <si>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</si>
  <si>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</si>
  <si>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</si>
  <si>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</si>
  <si>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</si>
  <si>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</si>
  <si>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</si>
  <si>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</si>
  <si>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</si>
  <si>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</si>
  <si>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</si>
  <si>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</si>
  <si>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</si>
  <si>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</si>
  <si>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</si>
  <si>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</si>
  <si>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</si>
  <si>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</si>
  <si>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</si>
  <si>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</si>
  <si>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</si>
  <si>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</si>
  <si>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</si>
  <si>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</si>
  <si>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</si>
  <si>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</si>
  <si>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</si>
  <si>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</si>
  <si>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</si>
  <si>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</si>
  <si>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</si>
  <si>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</si>
  <si>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</si>
  <si>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</si>
  <si>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</si>
  <si>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</si>
  <si>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</si>
  <si>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</si>
  <si>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</si>
  <si>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</si>
  <si>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</si>
  <si>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</si>
  <si>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</si>
  <si>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</si>
  <si>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</si>
  <si>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</si>
  <si>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</si>
  <si>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</si>
  <si>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</si>
  <si>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</si>
  <si>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</si>
  <si>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</si>
  <si>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</si>
  <si>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</si>
  <si>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</si>
  <si>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</si>
  <si>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</si>
  <si>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</si>
  <si>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</si>
  <si>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</si>
  <si>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</si>
  <si>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</si>
  <si>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</si>
  <si>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</si>
  <si>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</si>
  <si>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</si>
  <si>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</si>
  <si>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</si>
  <si>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</si>
  <si>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</si>
  <si>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</si>
  <si>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</si>
  <si>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</si>
  <si>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</si>
  <si>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</si>
  <si>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</si>
  <si>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</si>
  <si>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</si>
  <si>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</si>
  <si>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</si>
  <si>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</si>
  <si>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</si>
  <si>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</si>
  <si>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</si>
  <si>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</si>
  <si>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</si>
  <si>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</si>
  <si>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</si>
  <si>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</si>
  <si>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</si>
  <si>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</si>
  <si>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</si>
  <si>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</si>
  <si>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</si>
  <si>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000 2 02 03121 05 0000 151</t>
  </si>
  <si>
    <t>Субвенции на проведение Всероссийской сельскохозяйственной переписи в 2016 году</t>
  </si>
  <si>
    <t xml:space="preserve">000 2 02 02215 05 0000 151   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</si>
  <si>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</si>
  <si>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</si>
  <si>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</si>
  <si>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</si>
  <si>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000 2 02 03111 05 0000 151</t>
  </si>
  <si>
    <r>
      <t xml:space="preserve">Субвенции на развитие мясного скотоводства </t>
    </r>
    <r>
      <rPr>
        <b/>
        <i/>
        <sz val="9"/>
        <rFont val="Times New Roman"/>
        <family val="1"/>
      </rPr>
      <t>Ф</t>
    </r>
  </si>
  <si>
    <t xml:space="preserve">          на 1 декабря 2016 года</t>
  </si>
  <si>
    <t>на 1 декабря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</si>
</sst>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7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70" fontId="8" fillId="33" borderId="13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7" fillId="33" borderId="10" xfId="0" applyNumberFormat="1" applyFont="1" applyFill="1" applyBorder="1" applyAlignment="1">
      <alignment/>
    </xf>
    <xf numFmtId="170" fontId="7" fillId="33" borderId="12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170" fontId="10" fillId="33" borderId="14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9" fillId="33" borderId="12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170" fontId="10" fillId="33" borderId="13" xfId="0" applyNumberFormat="1" applyFont="1" applyFill="1" applyBorder="1" applyAlignment="1">
      <alignment/>
    </xf>
    <xf numFmtId="170" fontId="10" fillId="33" borderId="12" xfId="0" applyNumberFormat="1" applyFont="1" applyFill="1" applyBorder="1" applyAlignment="1">
      <alignment/>
    </xf>
    <xf numFmtId="170" fontId="7" fillId="33" borderId="17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0" borderId="11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3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4" fillId="33" borderId="11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170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170" fontId="5" fillId="33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4" xfId="0" applyFont="1" applyBorder="1" applyAlignment="1">
      <alignment/>
    </xf>
    <xf numFmtId="1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 horizontal="center"/>
    </xf>
    <xf numFmtId="164" fontId="5" fillId="0" borderId="23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0" xfId="0" applyFont="1" applyBorder="1" applyAlignment="1">
      <alignment horizontal="center"/>
    </xf>
    <xf numFmtId="170" fontId="5" fillId="33" borderId="10" xfId="0" applyNumberFormat="1" applyFont="1" applyFill="1" applyBorder="1" applyAlignment="1">
      <alignment/>
    </xf>
    <xf numFmtId="170" fontId="5" fillId="0" borderId="10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11" fillId="0" borderId="14" xfId="0" applyFont="1" applyBorder="1" applyAlignment="1">
      <alignment/>
    </xf>
    <xf numFmtId="49" fontId="4" fillId="0" borderId="25" xfId="53" applyNumberFormat="1" applyFont="1" applyBorder="1" applyAlignment="1">
      <alignment/>
      <protection/>
    </xf>
    <xf numFmtId="0" fontId="11" fillId="0" borderId="11" xfId="53" applyFont="1" applyBorder="1" applyAlignment="1">
      <alignment horizontal="distributed" wrapText="1"/>
      <protection/>
    </xf>
    <xf numFmtId="164" fontId="4" fillId="0" borderId="27" xfId="0" applyNumberFormat="1" applyFont="1" applyBorder="1" applyAlignment="1">
      <alignment/>
    </xf>
    <xf numFmtId="0" fontId="47" fillId="0" borderId="14" xfId="0" applyFont="1" applyBorder="1" applyAlignment="1">
      <alignment horizontal="distributed" vertical="distributed" wrapText="1"/>
    </xf>
    <xf numFmtId="164" fontId="4" fillId="0" borderId="26" xfId="0" applyNumberFormat="1" applyFont="1" applyBorder="1" applyAlignment="1">
      <alignment/>
    </xf>
    <xf numFmtId="0" fontId="11" fillId="0" borderId="11" xfId="53" applyFont="1" applyBorder="1" applyAlignment="1">
      <alignment horizontal="distributed" vertical="distributed" wrapText="1"/>
      <protection/>
    </xf>
    <xf numFmtId="49" fontId="5" fillId="0" borderId="28" xfId="53" applyNumberFormat="1" applyFont="1" applyBorder="1" applyAlignment="1">
      <alignment/>
      <protection/>
    </xf>
    <xf numFmtId="0" fontId="5" fillId="0" borderId="13" xfId="53" applyFont="1" applyBorder="1" applyAlignment="1">
      <alignment horizontal="center" vertical="distributed" wrapText="1"/>
      <protection/>
    </xf>
    <xf numFmtId="49" fontId="4" fillId="0" borderId="22" xfId="53" applyNumberFormat="1" applyFont="1" applyBorder="1" applyAlignment="1">
      <alignment/>
      <protection/>
    </xf>
    <xf numFmtId="0" fontId="11" fillId="0" borderId="14" xfId="0" applyFont="1" applyBorder="1" applyAlignment="1">
      <alignment horizontal="left"/>
    </xf>
    <xf numFmtId="0" fontId="11" fillId="0" borderId="11" xfId="53" applyFont="1" applyBorder="1" applyAlignment="1">
      <alignment horizontal="left" vertical="distributed" wrapText="1"/>
      <protection/>
    </xf>
    <xf numFmtId="49" fontId="4" fillId="0" borderId="21" xfId="53" applyNumberFormat="1" applyFont="1" applyBorder="1" applyAlignment="1">
      <alignment/>
      <protection/>
    </xf>
    <xf numFmtId="0" fontId="11" fillId="0" borderId="12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4" fillId="0" borderId="18" xfId="0" applyFont="1" applyBorder="1" applyAlignment="1">
      <alignment/>
    </xf>
    <xf numFmtId="0" fontId="11" fillId="0" borderId="11" xfId="0" applyFont="1" applyBorder="1" applyAlignment="1">
      <alignment wrapText="1"/>
    </xf>
    <xf numFmtId="170" fontId="4" fillId="0" borderId="11" xfId="0" applyNumberFormat="1" applyFont="1" applyBorder="1" applyAlignment="1">
      <alignment wrapText="1"/>
    </xf>
    <xf numFmtId="164" fontId="6" fillId="0" borderId="27" xfId="0" applyNumberFormat="1" applyFont="1" applyBorder="1" applyAlignment="1">
      <alignment/>
    </xf>
    <xf numFmtId="170" fontId="4" fillId="0" borderId="14" xfId="0" applyNumberFormat="1" applyFont="1" applyBorder="1" applyAlignment="1">
      <alignment wrapText="1"/>
    </xf>
    <xf numFmtId="0" fontId="11" fillId="0" borderId="12" xfId="0" applyFont="1" applyBorder="1" applyAlignment="1">
      <alignment/>
    </xf>
    <xf numFmtId="164" fontId="4" fillId="0" borderId="2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2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29" xfId="0" applyFont="1" applyBorder="1" applyAlignment="1">
      <alignment/>
    </xf>
    <xf numFmtId="164" fontId="5" fillId="0" borderId="30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1" xfId="0" applyFont="1" applyBorder="1" applyAlignment="1">
      <alignment horizontal="center"/>
    </xf>
    <xf numFmtId="170" fontId="4" fillId="33" borderId="19" xfId="0" applyNumberFormat="1" applyFont="1" applyFill="1" applyBorder="1" applyAlignment="1">
      <alignment/>
    </xf>
    <xf numFmtId="170" fontId="5" fillId="0" borderId="19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6" fillId="0" borderId="33" xfId="0" applyFont="1" applyBorder="1" applyAlignment="1">
      <alignment horizontal="center"/>
    </xf>
    <xf numFmtId="170" fontId="5" fillId="33" borderId="16" xfId="0" applyNumberFormat="1" applyFont="1" applyFill="1" applyBorder="1" applyAlignment="1">
      <alignment/>
    </xf>
    <xf numFmtId="170" fontId="5" fillId="0" borderId="16" xfId="0" applyNumberFormat="1" applyFont="1" applyBorder="1" applyAlignment="1">
      <alignment/>
    </xf>
    <xf numFmtId="0" fontId="6" fillId="0" borderId="34" xfId="0" applyFont="1" applyBorder="1" applyAlignment="1">
      <alignment/>
    </xf>
    <xf numFmtId="170" fontId="4" fillId="0" borderId="19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1" xfId="0" applyFont="1" applyBorder="1" applyAlignment="1">
      <alignment/>
    </xf>
    <xf numFmtId="0" fontId="11" fillId="0" borderId="27" xfId="0" applyFont="1" applyBorder="1" applyAlignment="1">
      <alignment wrapText="1"/>
    </xf>
    <xf numFmtId="164" fontId="4" fillId="0" borderId="35" xfId="0" applyNumberFormat="1" applyFont="1" applyBorder="1" applyAlignment="1">
      <alignment/>
    </xf>
    <xf numFmtId="170" fontId="6" fillId="33" borderId="14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70" fontId="11" fillId="33" borderId="14" xfId="0" applyNumberFormat="1" applyFont="1" applyFill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26" xfId="0" applyFont="1" applyBorder="1" applyAlignment="1">
      <alignment/>
    </xf>
    <xf numFmtId="0" fontId="11" fillId="0" borderId="20" xfId="0" applyFont="1" applyBorder="1" applyAlignment="1">
      <alignment/>
    </xf>
    <xf numFmtId="170" fontId="11" fillId="33" borderId="12" xfId="0" applyNumberFormat="1" applyFont="1" applyFill="1" applyBorder="1" applyAlignment="1">
      <alignment/>
    </xf>
    <xf numFmtId="164" fontId="6" fillId="0" borderId="3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64" fontId="11" fillId="0" borderId="27" xfId="0" applyNumberFormat="1" applyFont="1" applyBorder="1" applyAlignment="1">
      <alignment/>
    </xf>
    <xf numFmtId="164" fontId="11" fillId="0" borderId="2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6" fillId="0" borderId="28" xfId="0" applyFont="1" applyBorder="1" applyAlignment="1">
      <alignment vertical="top"/>
    </xf>
    <xf numFmtId="0" fontId="6" fillId="0" borderId="13" xfId="0" applyFont="1" applyBorder="1" applyAlignment="1">
      <alignment horizontal="center" wrapText="1"/>
    </xf>
    <xf numFmtId="170" fontId="6" fillId="0" borderId="13" xfId="0" applyNumberFormat="1" applyFont="1" applyBorder="1" applyAlignment="1">
      <alignment wrapText="1"/>
    </xf>
    <xf numFmtId="164" fontId="11" fillId="0" borderId="30" xfId="0" applyNumberFormat="1" applyFont="1" applyBorder="1" applyAlignment="1">
      <alignment/>
    </xf>
    <xf numFmtId="170" fontId="6" fillId="33" borderId="12" xfId="0" applyNumberFormat="1" applyFont="1" applyFill="1" applyBorder="1" applyAlignment="1">
      <alignment/>
    </xf>
    <xf numFmtId="1" fontId="6" fillId="0" borderId="20" xfId="0" applyNumberFormat="1" applyFont="1" applyBorder="1" applyAlignment="1">
      <alignment/>
    </xf>
    <xf numFmtId="0" fontId="11" fillId="0" borderId="14" xfId="0" applyFont="1" applyBorder="1" applyAlignment="1">
      <alignment wrapText="1"/>
    </xf>
    <xf numFmtId="0" fontId="11" fillId="0" borderId="11" xfId="0" applyFont="1" applyBorder="1" applyAlignment="1">
      <alignment vertical="distributed" wrapText="1"/>
    </xf>
    <xf numFmtId="0" fontId="48" fillId="0" borderId="11" xfId="0" applyFont="1" applyBorder="1" applyAlignment="1">
      <alignment vertical="distributed" wrapText="1"/>
    </xf>
    <xf numFmtId="2" fontId="4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170" fontId="11" fillId="0" borderId="10" xfId="0" applyNumberFormat="1" applyFont="1" applyBorder="1" applyAlignment="1">
      <alignment/>
    </xf>
    <xf numFmtId="0" fontId="4" fillId="0" borderId="37" xfId="0" applyFont="1" applyBorder="1" applyAlignment="1">
      <alignment/>
    </xf>
    <xf numFmtId="170" fontId="11" fillId="0" borderId="14" xfId="0" applyNumberFormat="1" applyFont="1" applyBorder="1" applyAlignment="1">
      <alignment wrapText="1"/>
    </xf>
    <xf numFmtId="2" fontId="4" fillId="0" borderId="26" xfId="0" applyNumberFormat="1" applyFont="1" applyBorder="1" applyAlignment="1">
      <alignment/>
    </xf>
    <xf numFmtId="170" fontId="11" fillId="0" borderId="11" xfId="0" applyNumberFormat="1" applyFont="1" applyBorder="1" applyAlignment="1">
      <alignment/>
    </xf>
    <xf numFmtId="0" fontId="4" fillId="0" borderId="21" xfId="0" applyFont="1" applyFill="1" applyBorder="1" applyAlignment="1">
      <alignment/>
    </xf>
    <xf numFmtId="170" fontId="11" fillId="0" borderId="14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170" fontId="11" fillId="0" borderId="12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38" xfId="0" applyFont="1" applyBorder="1" applyAlignment="1">
      <alignment wrapText="1"/>
    </xf>
    <xf numFmtId="170" fontId="4" fillId="33" borderId="38" xfId="0" applyNumberFormat="1" applyFont="1" applyFill="1" applyBorder="1" applyAlignment="1">
      <alignment/>
    </xf>
    <xf numFmtId="170" fontId="11" fillId="0" borderId="38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2" fontId="5" fillId="0" borderId="20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170" fontId="11" fillId="0" borderId="10" xfId="0" applyNumberFormat="1" applyFont="1" applyBorder="1" applyAlignment="1">
      <alignment wrapText="1"/>
    </xf>
    <xf numFmtId="0" fontId="4" fillId="0" borderId="27" xfId="0" applyFont="1" applyBorder="1" applyAlignment="1">
      <alignment/>
    </xf>
    <xf numFmtId="2" fontId="5" fillId="0" borderId="26" xfId="0" applyNumberFormat="1" applyFont="1" applyBorder="1" applyAlignment="1">
      <alignment/>
    </xf>
    <xf numFmtId="170" fontId="11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16" xfId="0" applyFont="1" applyBorder="1" applyAlignment="1">
      <alignment wrapText="1"/>
    </xf>
    <xf numFmtId="170" fontId="4" fillId="0" borderId="10" xfId="0" applyNumberFormat="1" applyFont="1" applyBorder="1" applyAlignment="1">
      <alignment wrapText="1"/>
    </xf>
    <xf numFmtId="0" fontId="11" fillId="0" borderId="37" xfId="0" applyFont="1" applyBorder="1" applyAlignment="1">
      <alignment/>
    </xf>
    <xf numFmtId="164" fontId="5" fillId="0" borderId="17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38" xfId="0" applyFont="1" applyBorder="1" applyAlignment="1">
      <alignment/>
    </xf>
    <xf numFmtId="170" fontId="11" fillId="0" borderId="11" xfId="0" applyNumberFormat="1" applyFont="1" applyBorder="1" applyAlignment="1">
      <alignment wrapText="1"/>
    </xf>
    <xf numFmtId="170" fontId="11" fillId="0" borderId="12" xfId="0" applyNumberFormat="1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164" fontId="6" fillId="0" borderId="34" xfId="0" applyNumberFormat="1" applyFont="1" applyBorder="1" applyAlignment="1">
      <alignment/>
    </xf>
    <xf numFmtId="0" fontId="5" fillId="0" borderId="25" xfId="0" applyFont="1" applyBorder="1" applyAlignment="1">
      <alignment/>
    </xf>
    <xf numFmtId="170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7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1" fillId="0" borderId="40" xfId="0" applyFont="1" applyBorder="1" applyAlignment="1">
      <alignment wrapText="1"/>
    </xf>
    <xf numFmtId="170" fontId="11" fillId="0" borderId="41" xfId="0" applyNumberFormat="1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170" fontId="4" fillId="33" borderId="11" xfId="0" applyNumberFormat="1" applyFont="1" applyFill="1" applyBorder="1" applyAlignment="1">
      <alignment wrapText="1"/>
    </xf>
    <xf numFmtId="170" fontId="4" fillId="33" borderId="14" xfId="0" applyNumberFormat="1" applyFont="1" applyFill="1" applyBorder="1" applyAlignment="1">
      <alignment wrapText="1"/>
    </xf>
    <xf numFmtId="170" fontId="5" fillId="33" borderId="19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 wrapText="1"/>
    </xf>
    <xf numFmtId="170" fontId="11" fillId="33" borderId="10" xfId="0" applyNumberFormat="1" applyFont="1" applyFill="1" applyBorder="1" applyAlignment="1">
      <alignment/>
    </xf>
    <xf numFmtId="170" fontId="11" fillId="33" borderId="14" xfId="0" applyNumberFormat="1" applyFont="1" applyFill="1" applyBorder="1" applyAlignment="1">
      <alignment wrapText="1"/>
    </xf>
    <xf numFmtId="170" fontId="11" fillId="33" borderId="11" xfId="0" applyNumberFormat="1" applyFont="1" applyFill="1" applyBorder="1" applyAlignment="1">
      <alignment/>
    </xf>
    <xf numFmtId="170" fontId="11" fillId="33" borderId="38" xfId="0" applyNumberFormat="1" applyFont="1" applyFill="1" applyBorder="1" applyAlignment="1">
      <alignment/>
    </xf>
    <xf numFmtId="170" fontId="11" fillId="33" borderId="10" xfId="0" applyNumberFormat="1" applyFont="1" applyFill="1" applyBorder="1" applyAlignment="1">
      <alignment wrapText="1"/>
    </xf>
    <xf numFmtId="170" fontId="11" fillId="33" borderId="15" xfId="0" applyNumberFormat="1" applyFont="1" applyFill="1" applyBorder="1" applyAlignment="1">
      <alignment/>
    </xf>
    <xf numFmtId="170" fontId="11" fillId="33" borderId="11" xfId="0" applyNumberFormat="1" applyFont="1" applyFill="1" applyBorder="1" applyAlignment="1">
      <alignment wrapText="1"/>
    </xf>
    <xf numFmtId="170" fontId="11" fillId="33" borderId="12" xfId="0" applyNumberFormat="1" applyFont="1" applyFill="1" applyBorder="1" applyAlignment="1">
      <alignment wrapText="1"/>
    </xf>
    <xf numFmtId="170" fontId="5" fillId="33" borderId="12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11" fillId="0" borderId="39" xfId="0" applyFont="1" applyBorder="1" applyAlignment="1">
      <alignment/>
    </xf>
    <xf numFmtId="170" fontId="5" fillId="0" borderId="29" xfId="0" applyNumberFormat="1" applyFont="1" applyBorder="1" applyAlignment="1">
      <alignment/>
    </xf>
    <xf numFmtId="170" fontId="4" fillId="0" borderId="42" xfId="0" applyNumberFormat="1" applyFont="1" applyBorder="1" applyAlignment="1">
      <alignment/>
    </xf>
    <xf numFmtId="170" fontId="4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70" fontId="5" fillId="0" borderId="45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164" fontId="5" fillId="0" borderId="46" xfId="0" applyNumberFormat="1" applyFont="1" applyBorder="1" applyAlignment="1">
      <alignment/>
    </xf>
    <xf numFmtId="170" fontId="5" fillId="0" borderId="47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11" fillId="0" borderId="48" xfId="0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33" borderId="48" xfId="0" applyNumberFormat="1" applyFont="1" applyFill="1" applyBorder="1" applyAlignment="1">
      <alignment/>
    </xf>
    <xf numFmtId="164" fontId="11" fillId="0" borderId="48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170" fontId="4" fillId="33" borderId="49" xfId="0" applyNumberFormat="1" applyFont="1" applyFill="1" applyBorder="1" applyAlignment="1">
      <alignment/>
    </xf>
    <xf numFmtId="164" fontId="11" fillId="0" borderId="49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4" fillId="0" borderId="37" xfId="0" applyNumberFormat="1" applyFont="1" applyBorder="1" applyAlignment="1">
      <alignment wrapText="1"/>
    </xf>
    <xf numFmtId="164" fontId="5" fillId="0" borderId="50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64" fontId="4" fillId="0" borderId="15" xfId="0" applyNumberFormat="1" applyFont="1" applyBorder="1" applyAlignment="1">
      <alignment/>
    </xf>
    <xf numFmtId="170" fontId="7" fillId="0" borderId="11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0" fontId="7" fillId="0" borderId="12" xfId="0" applyNumberFormat="1" applyFont="1" applyFill="1" applyBorder="1" applyAlignment="1">
      <alignment/>
    </xf>
    <xf numFmtId="170" fontId="7" fillId="0" borderId="38" xfId="0" applyNumberFormat="1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21.25390625" style="78" customWidth="1"/>
    <col min="2" max="2" width="61.125" style="1" customWidth="1"/>
    <col min="3" max="3" width="11.125" style="1" customWidth="1"/>
    <col min="4" max="4" width="11.125" style="49" customWidth="1"/>
    <col min="5" max="5" width="11.75390625" style="48" customWidth="1"/>
    <col min="6" max="6" width="11.00390625" style="1" hidden="1" customWidth="1"/>
    <col min="7" max="7" width="10.875" style="49" customWidth="1"/>
    <col min="8" max="8" width="8.375" style="1" customWidth="1"/>
    <col min="9" max="9" width="11.625" style="1" customWidth="1"/>
    <col min="10" max="16384" width="9.125" style="50" customWidth="1"/>
  </cols>
  <sheetData>
    <row r="1" spans="1:4" ht="11.25" customHeight="1">
      <c r="A1" s="1"/>
      <c r="B1" s="47" t="s">
        <v>255</v>
      </c>
      <c r="C1" s="47"/>
      <c r="D1" s="202"/>
    </row>
    <row r="2" spans="1:4" ht="11.25" customHeight="1">
      <c r="A2" s="1"/>
      <c r="B2" s="47" t="s">
        <v>0</v>
      </c>
      <c r="C2" s="47"/>
      <c r="D2" s="202"/>
    </row>
    <row r="3" spans="1:7" ht="11.25" customHeight="1">
      <c r="A3" s="1"/>
      <c r="B3" s="47" t="s">
        <v>1</v>
      </c>
      <c r="C3" s="47"/>
      <c r="D3" s="202"/>
      <c r="E3" s="51"/>
      <c r="G3" s="52"/>
    </row>
    <row r="4" spans="1:9" ht="11.25" customHeight="1" thickBot="1">
      <c r="A4" s="1"/>
      <c r="B4" s="47" t="s">
        <v>277</v>
      </c>
      <c r="C4" s="47"/>
      <c r="D4" s="202"/>
      <c r="H4" s="53"/>
      <c r="I4" s="53"/>
    </row>
    <row r="5" spans="1:9" s="3" customFormat="1" ht="11.25" customHeight="1" thickBot="1">
      <c r="A5" s="54" t="s">
        <v>2</v>
      </c>
      <c r="B5" s="55"/>
      <c r="C5" s="57" t="s">
        <v>134</v>
      </c>
      <c r="D5" s="59" t="s">
        <v>261</v>
      </c>
      <c r="E5" s="56" t="s">
        <v>3</v>
      </c>
      <c r="F5" s="58"/>
      <c r="G5" s="59" t="s">
        <v>3</v>
      </c>
      <c r="H5" s="248" t="s">
        <v>108</v>
      </c>
      <c r="I5" s="249"/>
    </row>
    <row r="6" spans="1:9" s="3" customFormat="1" ht="11.25" customHeight="1">
      <c r="A6" s="60" t="s">
        <v>4</v>
      </c>
      <c r="B6" s="61" t="s">
        <v>5</v>
      </c>
      <c r="C6" s="61" t="s">
        <v>107</v>
      </c>
      <c r="D6" s="67" t="s">
        <v>107</v>
      </c>
      <c r="E6" s="62" t="s">
        <v>278</v>
      </c>
      <c r="F6" s="63" t="s">
        <v>219</v>
      </c>
      <c r="G6" s="62" t="s">
        <v>278</v>
      </c>
      <c r="H6" s="57" t="s">
        <v>8</v>
      </c>
      <c r="I6" s="55" t="s">
        <v>9</v>
      </c>
    </row>
    <row r="7" spans="1:9" ht="11.25" customHeight="1" thickBot="1">
      <c r="A7" s="64" t="s">
        <v>7</v>
      </c>
      <c r="B7" s="65"/>
      <c r="C7" s="61" t="s">
        <v>6</v>
      </c>
      <c r="D7" s="67" t="s">
        <v>6</v>
      </c>
      <c r="E7" s="66">
        <v>2016</v>
      </c>
      <c r="G7" s="67">
        <v>2015</v>
      </c>
      <c r="H7" s="68"/>
      <c r="I7" s="68"/>
    </row>
    <row r="8" spans="1:9" s="2" customFormat="1" ht="11.25" customHeight="1" thickBot="1">
      <c r="A8" s="69" t="s">
        <v>10</v>
      </c>
      <c r="B8" s="70" t="s">
        <v>11</v>
      </c>
      <c r="C8" s="36">
        <f>C9+C20+C28+C48+C57+C83+C36+C56+C55+C14</f>
        <v>58185.84891000001</v>
      </c>
      <c r="D8" s="45">
        <f>D9+D20+D28+D48+D57+D83+D36+D56+D55+D14+D46</f>
        <v>65332.267009999996</v>
      </c>
      <c r="E8" s="45">
        <f>E9+E20+E28+E48+E57+E83+E36+E56+E55+E14+E34</f>
        <v>55955.46423</v>
      </c>
      <c r="F8" s="36">
        <f>F9+F20+F28+F48+F57+F83+F36+F56+F55+F14</f>
        <v>0</v>
      </c>
      <c r="G8" s="45">
        <f>G9+G20+G28+G48+G57+G83+G36+G56+G55+G14+G34</f>
        <v>57951.61311</v>
      </c>
      <c r="H8" s="71">
        <f>E8/D8*100</f>
        <v>85.64751659610289</v>
      </c>
      <c r="I8" s="72">
        <f>E8-D8</f>
        <v>-9376.802779999998</v>
      </c>
    </row>
    <row r="9" spans="1:9" s="4" customFormat="1" ht="15" customHeight="1" thickBot="1">
      <c r="A9" s="73" t="s">
        <v>12</v>
      </c>
      <c r="B9" s="74" t="s">
        <v>13</v>
      </c>
      <c r="C9" s="76">
        <f>C10</f>
        <v>39858</v>
      </c>
      <c r="D9" s="75">
        <f>D10</f>
        <v>40561</v>
      </c>
      <c r="E9" s="75">
        <f>E10</f>
        <v>36182.49151</v>
      </c>
      <c r="F9" s="77">
        <f>F10</f>
        <v>0</v>
      </c>
      <c r="G9" s="75">
        <f>G10</f>
        <v>31713.80364</v>
      </c>
      <c r="H9" s="71">
        <f aca="true" t="shared" si="0" ref="H9:H70">E9/D9*100</f>
        <v>89.20512687063929</v>
      </c>
      <c r="I9" s="72">
        <f>E9-D9</f>
        <v>-4378.50849</v>
      </c>
    </row>
    <row r="10" spans="1:9" ht="11.25" customHeight="1" thickBot="1">
      <c r="A10" s="78" t="s">
        <v>14</v>
      </c>
      <c r="B10" s="79" t="s">
        <v>15</v>
      </c>
      <c r="C10" s="32">
        <f>C11+C12+C13</f>
        <v>39858</v>
      </c>
      <c r="D10" s="40">
        <f>D11+D12+D13</f>
        <v>40561</v>
      </c>
      <c r="E10" s="40">
        <f>E11+E12+E13</f>
        <v>36182.49151</v>
      </c>
      <c r="F10" s="32">
        <f>F11+F12+F13</f>
        <v>0</v>
      </c>
      <c r="G10" s="40">
        <f>G11+G12+G13</f>
        <v>31713.80364</v>
      </c>
      <c r="H10" s="71">
        <f t="shared" si="0"/>
        <v>89.20512687063929</v>
      </c>
      <c r="I10" s="72">
        <f aca="true" t="shared" si="1" ref="I10:I75">E10-D10</f>
        <v>-4378.50849</v>
      </c>
    </row>
    <row r="11" spans="1:9" ht="26.25" customHeight="1" thickBot="1">
      <c r="A11" s="80" t="s">
        <v>138</v>
      </c>
      <c r="B11" s="81" t="s">
        <v>148</v>
      </c>
      <c r="C11" s="30">
        <v>39390.3</v>
      </c>
      <c r="D11" s="38">
        <v>40093.3</v>
      </c>
      <c r="E11" s="38">
        <v>35905.94943</v>
      </c>
      <c r="F11" s="82"/>
      <c r="G11" s="14">
        <v>31290.4063</v>
      </c>
      <c r="H11" s="71">
        <f t="shared" si="0"/>
        <v>89.55598424175611</v>
      </c>
      <c r="I11" s="72">
        <f t="shared" si="1"/>
        <v>-4187.350570000002</v>
      </c>
    </row>
    <row r="12" spans="1:9" ht="63.75" customHeight="1" thickBot="1">
      <c r="A12" s="80" t="s">
        <v>139</v>
      </c>
      <c r="B12" s="83" t="s">
        <v>149</v>
      </c>
      <c r="C12" s="31">
        <v>128.2</v>
      </c>
      <c r="D12" s="39">
        <v>128.2</v>
      </c>
      <c r="E12" s="39">
        <v>92.41411</v>
      </c>
      <c r="F12" s="84"/>
      <c r="G12" s="15">
        <v>71.47553</v>
      </c>
      <c r="H12" s="71">
        <f t="shared" si="0"/>
        <v>72.08588923556943</v>
      </c>
      <c r="I12" s="72">
        <f t="shared" si="1"/>
        <v>-35.785889999999995</v>
      </c>
    </row>
    <row r="13" spans="1:9" ht="24" customHeight="1" thickBot="1">
      <c r="A13" s="80" t="s">
        <v>140</v>
      </c>
      <c r="B13" s="85" t="s">
        <v>141</v>
      </c>
      <c r="C13" s="30">
        <v>339.5</v>
      </c>
      <c r="D13" s="38">
        <v>339.5</v>
      </c>
      <c r="E13" s="38">
        <v>184.12797</v>
      </c>
      <c r="F13" s="82"/>
      <c r="G13" s="14">
        <v>351.92181</v>
      </c>
      <c r="H13" s="71">
        <f t="shared" si="0"/>
        <v>54.23504270986746</v>
      </c>
      <c r="I13" s="72">
        <f t="shared" si="1"/>
        <v>-155.37203</v>
      </c>
    </row>
    <row r="14" spans="1:9" s="3" customFormat="1" ht="11.25" customHeight="1" thickBot="1">
      <c r="A14" s="86" t="s">
        <v>208</v>
      </c>
      <c r="B14" s="87" t="s">
        <v>159</v>
      </c>
      <c r="C14" s="36">
        <f>C15</f>
        <v>24.86091</v>
      </c>
      <c r="D14" s="45">
        <f>D15</f>
        <v>30.7328</v>
      </c>
      <c r="E14" s="45">
        <f>E15</f>
        <v>29.02821</v>
      </c>
      <c r="F14" s="36">
        <f>F15</f>
        <v>0</v>
      </c>
      <c r="G14" s="45">
        <f>G15</f>
        <v>20.02322</v>
      </c>
      <c r="H14" s="71">
        <f t="shared" si="0"/>
        <v>94.45351546230737</v>
      </c>
      <c r="I14" s="72">
        <f t="shared" si="1"/>
        <v>-1.7045899999999996</v>
      </c>
    </row>
    <row r="15" spans="1:9" ht="11.25" customHeight="1" thickBot="1">
      <c r="A15" s="88" t="s">
        <v>165</v>
      </c>
      <c r="B15" s="89" t="s">
        <v>161</v>
      </c>
      <c r="C15" s="31">
        <f>C16+C17+C18+C19</f>
        <v>24.86091</v>
      </c>
      <c r="D15" s="39">
        <f>D16+D17+D18+D19</f>
        <v>30.7328</v>
      </c>
      <c r="E15" s="39">
        <f>E16+E17+E18+E19</f>
        <v>29.02821</v>
      </c>
      <c r="F15" s="31">
        <f>F16+F17+F18+F19</f>
        <v>0</v>
      </c>
      <c r="G15" s="39">
        <f>G16+G17+G18+G19</f>
        <v>20.02322</v>
      </c>
      <c r="H15" s="71">
        <f t="shared" si="0"/>
        <v>94.45351546230737</v>
      </c>
      <c r="I15" s="72">
        <f t="shared" si="1"/>
        <v>-1.7045899999999996</v>
      </c>
    </row>
    <row r="16" spans="1:9" ht="11.25" customHeight="1" thickBot="1">
      <c r="A16" s="88" t="s">
        <v>166</v>
      </c>
      <c r="B16" s="90" t="s">
        <v>160</v>
      </c>
      <c r="C16" s="31">
        <v>8.8213</v>
      </c>
      <c r="D16" s="39">
        <v>9.68915</v>
      </c>
      <c r="E16" s="39">
        <v>9.94839</v>
      </c>
      <c r="F16" s="84"/>
      <c r="G16" s="15">
        <v>6.94613</v>
      </c>
      <c r="H16" s="71">
        <f t="shared" si="0"/>
        <v>102.6755700964481</v>
      </c>
      <c r="I16" s="72">
        <f t="shared" si="1"/>
        <v>0.25924000000000014</v>
      </c>
    </row>
    <row r="17" spans="1:9" ht="11.25" customHeight="1" thickBot="1">
      <c r="A17" s="88" t="s">
        <v>167</v>
      </c>
      <c r="B17" s="90" t="s">
        <v>162</v>
      </c>
      <c r="C17" s="31">
        <v>0.13401</v>
      </c>
      <c r="D17" s="39">
        <v>0.15652</v>
      </c>
      <c r="E17" s="39">
        <v>0.15585</v>
      </c>
      <c r="F17" s="84"/>
      <c r="G17" s="15">
        <v>0.19237</v>
      </c>
      <c r="H17" s="71">
        <f t="shared" si="0"/>
        <v>99.57193968821876</v>
      </c>
      <c r="I17" s="72">
        <f t="shared" si="1"/>
        <v>-0.0006700000000000039</v>
      </c>
    </row>
    <row r="18" spans="1:9" ht="11.25" customHeight="1" thickBot="1">
      <c r="A18" s="88" t="s">
        <v>168</v>
      </c>
      <c r="B18" s="90" t="s">
        <v>163</v>
      </c>
      <c r="C18" s="31">
        <v>19.25344</v>
      </c>
      <c r="D18" s="39">
        <v>22.236</v>
      </c>
      <c r="E18" s="39">
        <v>20.44266</v>
      </c>
      <c r="F18" s="84"/>
      <c r="G18" s="15">
        <v>13.76888</v>
      </c>
      <c r="H18" s="71">
        <f t="shared" si="0"/>
        <v>91.93497031840259</v>
      </c>
      <c r="I18" s="72">
        <f t="shared" si="1"/>
        <v>-1.7933400000000006</v>
      </c>
    </row>
    <row r="19" spans="1:9" ht="11.25" customHeight="1" thickBot="1">
      <c r="A19" s="91" t="s">
        <v>169</v>
      </c>
      <c r="B19" s="92" t="s">
        <v>164</v>
      </c>
      <c r="C19" s="32">
        <v>-3.34784</v>
      </c>
      <c r="D19" s="40">
        <v>-1.34887</v>
      </c>
      <c r="E19" s="40">
        <v>-1.51869</v>
      </c>
      <c r="F19" s="93"/>
      <c r="G19" s="13">
        <v>-0.88416</v>
      </c>
      <c r="H19" s="71">
        <f t="shared" si="0"/>
        <v>112.58979738596011</v>
      </c>
      <c r="I19" s="72">
        <f t="shared" si="1"/>
        <v>-0.16982000000000008</v>
      </c>
    </row>
    <row r="20" spans="1:9" s="97" customFormat="1" ht="11.25" customHeight="1" thickBot="1">
      <c r="A20" s="94" t="s">
        <v>16</v>
      </c>
      <c r="B20" s="95" t="s">
        <v>17</v>
      </c>
      <c r="C20" s="36">
        <f>C21+C25+C26+C27</f>
        <v>7265.500000000001</v>
      </c>
      <c r="D20" s="45">
        <f>D21+D25+D26+D27</f>
        <v>10575.586</v>
      </c>
      <c r="E20" s="45">
        <f>E21+E25+E26+E27</f>
        <v>7695.6634300000005</v>
      </c>
      <c r="F20" s="96">
        <f>F21+F25+F26+F27</f>
        <v>0</v>
      </c>
      <c r="G20" s="45">
        <f>G21+G25+G26+G27</f>
        <v>8549.5376</v>
      </c>
      <c r="H20" s="71">
        <f t="shared" si="0"/>
        <v>72.76819866057541</v>
      </c>
      <c r="I20" s="72">
        <f t="shared" si="1"/>
        <v>-2879.922569999999</v>
      </c>
    </row>
    <row r="21" spans="1:9" s="97" customFormat="1" ht="11.25" customHeight="1" thickBot="1">
      <c r="A21" s="78" t="s">
        <v>104</v>
      </c>
      <c r="B21" s="98" t="s">
        <v>114</v>
      </c>
      <c r="C21" s="31">
        <f>C22+C23</f>
        <v>2800.7000000000003</v>
      </c>
      <c r="D21" s="39">
        <f>D22+D23</f>
        <v>4482.114</v>
      </c>
      <c r="E21" s="39">
        <f>E22+E23</f>
        <v>3751.40545</v>
      </c>
      <c r="F21" s="31">
        <f>F22+F23</f>
        <v>0</v>
      </c>
      <c r="G21" s="39">
        <f>G22+G23</f>
        <v>4102.16232</v>
      </c>
      <c r="H21" s="71">
        <f t="shared" si="0"/>
        <v>83.69723416227255</v>
      </c>
      <c r="I21" s="72">
        <f t="shared" si="1"/>
        <v>-730.7085499999994</v>
      </c>
    </row>
    <row r="22" spans="1:9" s="97" customFormat="1" ht="25.5" customHeight="1" thickBot="1">
      <c r="A22" s="99" t="s">
        <v>105</v>
      </c>
      <c r="B22" s="100" t="s">
        <v>115</v>
      </c>
      <c r="C22" s="101">
        <v>614.4</v>
      </c>
      <c r="D22" s="203">
        <v>1692.685</v>
      </c>
      <c r="E22" s="38">
        <v>1444.67545</v>
      </c>
      <c r="F22" s="102"/>
      <c r="G22" s="14">
        <v>1042.40118</v>
      </c>
      <c r="H22" s="71">
        <f t="shared" si="0"/>
        <v>85.3481569222862</v>
      </c>
      <c r="I22" s="72">
        <f t="shared" si="1"/>
        <v>-248.00955</v>
      </c>
    </row>
    <row r="23" spans="1:9" ht="22.5" customHeight="1" thickBot="1">
      <c r="A23" s="99" t="s">
        <v>106</v>
      </c>
      <c r="B23" s="100" t="s">
        <v>116</v>
      </c>
      <c r="C23" s="103">
        <v>2186.3</v>
      </c>
      <c r="D23" s="204">
        <v>2789.429</v>
      </c>
      <c r="E23" s="40">
        <v>2306.73</v>
      </c>
      <c r="G23" s="13">
        <v>3059.76114</v>
      </c>
      <c r="H23" s="71">
        <f t="shared" si="0"/>
        <v>82.69541902661798</v>
      </c>
      <c r="I23" s="72">
        <f t="shared" si="1"/>
        <v>-482.69900000000007</v>
      </c>
    </row>
    <row r="24" spans="1:9" ht="11.25" customHeight="1" thickBot="1">
      <c r="A24" s="99" t="s">
        <v>18</v>
      </c>
      <c r="B24" s="104" t="s">
        <v>19</v>
      </c>
      <c r="C24" s="33"/>
      <c r="D24" s="41"/>
      <c r="E24" s="41"/>
      <c r="F24" s="105"/>
      <c r="G24" s="16"/>
      <c r="H24" s="71"/>
      <c r="I24" s="72">
        <f t="shared" si="1"/>
        <v>0</v>
      </c>
    </row>
    <row r="25" spans="1:9" ht="11.25" customHeight="1" thickBot="1">
      <c r="A25" s="106"/>
      <c r="B25" s="107" t="s">
        <v>20</v>
      </c>
      <c r="C25" s="31">
        <v>3479.9</v>
      </c>
      <c r="D25" s="39">
        <v>3752.571</v>
      </c>
      <c r="E25" s="39">
        <v>2304.96472</v>
      </c>
      <c r="F25" s="84"/>
      <c r="G25" s="15">
        <v>3315.66889</v>
      </c>
      <c r="H25" s="71">
        <f t="shared" si="0"/>
        <v>61.42361383702001</v>
      </c>
      <c r="I25" s="72">
        <f t="shared" si="1"/>
        <v>-1447.60628</v>
      </c>
    </row>
    <row r="26" spans="1:9" ht="11.25" customHeight="1" thickBot="1">
      <c r="A26" s="108" t="s">
        <v>21</v>
      </c>
      <c r="B26" s="109" t="s">
        <v>200</v>
      </c>
      <c r="C26" s="31">
        <v>655.6</v>
      </c>
      <c r="D26" s="39">
        <v>1758.601</v>
      </c>
      <c r="E26" s="38">
        <v>1232.9694</v>
      </c>
      <c r="F26" s="84"/>
      <c r="G26" s="14">
        <v>798.71438</v>
      </c>
      <c r="H26" s="71">
        <f t="shared" si="0"/>
        <v>70.11080967200633</v>
      </c>
      <c r="I26" s="72">
        <f t="shared" si="1"/>
        <v>-525.6316000000002</v>
      </c>
    </row>
    <row r="27" spans="1:9" ht="11.25" customHeight="1" thickBot="1">
      <c r="A27" s="78" t="s">
        <v>147</v>
      </c>
      <c r="B27" s="79" t="s">
        <v>187</v>
      </c>
      <c r="C27" s="32">
        <v>329.3</v>
      </c>
      <c r="D27" s="40">
        <v>582.3</v>
      </c>
      <c r="E27" s="41">
        <v>406.32386</v>
      </c>
      <c r="F27" s="93"/>
      <c r="G27" s="16">
        <v>332.99201</v>
      </c>
      <c r="H27" s="71">
        <f t="shared" si="0"/>
        <v>69.77912759745837</v>
      </c>
      <c r="I27" s="72">
        <f t="shared" si="1"/>
        <v>-175.97613999999993</v>
      </c>
    </row>
    <row r="28" spans="1:9" ht="11.25" customHeight="1" thickBot="1">
      <c r="A28" s="94" t="s">
        <v>22</v>
      </c>
      <c r="B28" s="95" t="s">
        <v>23</v>
      </c>
      <c r="C28" s="36">
        <f>C30+C32+C33</f>
        <v>1234.8</v>
      </c>
      <c r="D28" s="45">
        <f>D30+D32+D33</f>
        <v>1619.567</v>
      </c>
      <c r="E28" s="45">
        <f>E30+E32+E33</f>
        <v>1024.37324</v>
      </c>
      <c r="F28" s="96">
        <f>F30+F32+F33</f>
        <v>0</v>
      </c>
      <c r="G28" s="45">
        <f>G30+G32+G33</f>
        <v>1172.13362</v>
      </c>
      <c r="H28" s="71">
        <f t="shared" si="0"/>
        <v>63.24982171160563</v>
      </c>
      <c r="I28" s="72">
        <f t="shared" si="1"/>
        <v>-595.1937600000001</v>
      </c>
    </row>
    <row r="29" spans="1:9" ht="11.25" customHeight="1" thickBot="1">
      <c r="A29" s="78" t="s">
        <v>24</v>
      </c>
      <c r="B29" s="79" t="s">
        <v>25</v>
      </c>
      <c r="C29" s="32"/>
      <c r="D29" s="40"/>
      <c r="E29" s="40"/>
      <c r="F29" s="93"/>
      <c r="G29" s="40"/>
      <c r="H29" s="71"/>
      <c r="I29" s="72">
        <f t="shared" si="1"/>
        <v>0</v>
      </c>
    </row>
    <row r="30" spans="2:9" ht="11.25" customHeight="1" thickBot="1">
      <c r="B30" s="79" t="s">
        <v>26</v>
      </c>
      <c r="C30" s="32">
        <f>C31</f>
        <v>1234.8</v>
      </c>
      <c r="D30" s="40">
        <f>D31</f>
        <v>1619.567</v>
      </c>
      <c r="E30" s="43">
        <f>E31</f>
        <v>1024.37324</v>
      </c>
      <c r="F30" s="1">
        <f>F31</f>
        <v>0</v>
      </c>
      <c r="G30" s="43">
        <f>G31</f>
        <v>1172.13362</v>
      </c>
      <c r="H30" s="71">
        <f t="shared" si="0"/>
        <v>63.24982171160563</v>
      </c>
      <c r="I30" s="72">
        <f t="shared" si="1"/>
        <v>-595.1937600000001</v>
      </c>
    </row>
    <row r="31" spans="1:9" ht="11.25" customHeight="1" thickBot="1">
      <c r="A31" s="99" t="s">
        <v>27</v>
      </c>
      <c r="B31" s="110" t="s">
        <v>182</v>
      </c>
      <c r="C31" s="30">
        <v>1234.8</v>
      </c>
      <c r="D31" s="38">
        <v>1619.567</v>
      </c>
      <c r="E31" s="41">
        <v>1024.37324</v>
      </c>
      <c r="F31" s="93"/>
      <c r="G31" s="16">
        <v>1172.13362</v>
      </c>
      <c r="H31" s="71">
        <f t="shared" si="0"/>
        <v>63.24982171160563</v>
      </c>
      <c r="I31" s="72">
        <f t="shared" si="1"/>
        <v>-595.1937600000001</v>
      </c>
    </row>
    <row r="32" spans="1:9" ht="11.25" customHeight="1" thickBot="1">
      <c r="A32" s="111" t="s">
        <v>28</v>
      </c>
      <c r="B32" s="110" t="s">
        <v>183</v>
      </c>
      <c r="C32" s="33"/>
      <c r="D32" s="41"/>
      <c r="E32" s="38"/>
      <c r="F32" s="105"/>
      <c r="G32" s="38"/>
      <c r="H32" s="71"/>
      <c r="I32" s="72">
        <f t="shared" si="1"/>
        <v>0</v>
      </c>
    </row>
    <row r="33" spans="1:9" ht="11.25" customHeight="1" thickBot="1">
      <c r="A33" s="99" t="s">
        <v>152</v>
      </c>
      <c r="B33" s="104" t="s">
        <v>184</v>
      </c>
      <c r="C33" s="33"/>
      <c r="D33" s="41"/>
      <c r="E33" s="41"/>
      <c r="F33" s="105"/>
      <c r="G33" s="41"/>
      <c r="H33" s="71"/>
      <c r="I33" s="72">
        <f t="shared" si="1"/>
        <v>0</v>
      </c>
    </row>
    <row r="34" spans="1:9" s="3" customFormat="1" ht="11.25" customHeight="1" thickBot="1">
      <c r="A34" s="96" t="s">
        <v>247</v>
      </c>
      <c r="B34" s="112" t="s">
        <v>248</v>
      </c>
      <c r="C34" s="36"/>
      <c r="D34" s="45"/>
      <c r="E34" s="45">
        <v>15.62821</v>
      </c>
      <c r="F34" s="113"/>
      <c r="G34" s="12">
        <v>16.1053</v>
      </c>
      <c r="H34" s="71"/>
      <c r="I34" s="72">
        <f t="shared" si="1"/>
        <v>15.62821</v>
      </c>
    </row>
    <row r="35" spans="1:9" ht="11.25" customHeight="1" thickBot="1">
      <c r="A35" s="114" t="s">
        <v>29</v>
      </c>
      <c r="B35" s="115" t="s">
        <v>109</v>
      </c>
      <c r="C35" s="117"/>
      <c r="D35" s="205"/>
      <c r="E35" s="116"/>
      <c r="F35" s="118"/>
      <c r="G35" s="116"/>
      <c r="H35" s="71"/>
      <c r="I35" s="72">
        <f t="shared" si="1"/>
        <v>0</v>
      </c>
    </row>
    <row r="36" spans="1:9" ht="11.25" customHeight="1" thickBot="1">
      <c r="A36" s="119"/>
      <c r="B36" s="120" t="s">
        <v>110</v>
      </c>
      <c r="C36" s="122">
        <f>C38+C39+C43</f>
        <v>6476</v>
      </c>
      <c r="D36" s="121">
        <f>D38+D39+D43</f>
        <v>6560.835</v>
      </c>
      <c r="E36" s="121">
        <f>E38+E39+E43+E46</f>
        <v>5349.89847</v>
      </c>
      <c r="F36" s="123">
        <f>F38+F39+F43</f>
        <v>0</v>
      </c>
      <c r="G36" s="121">
        <f>G38+G39+G43</f>
        <v>6455.38162</v>
      </c>
      <c r="H36" s="71">
        <f t="shared" si="0"/>
        <v>81.54295101157093</v>
      </c>
      <c r="I36" s="72">
        <f t="shared" si="1"/>
        <v>-1210.93653</v>
      </c>
    </row>
    <row r="37" spans="1:9" ht="11.25" customHeight="1" thickBot="1">
      <c r="A37" s="65" t="s">
        <v>142</v>
      </c>
      <c r="B37" s="53" t="s">
        <v>30</v>
      </c>
      <c r="C37" s="124"/>
      <c r="D37" s="116"/>
      <c r="E37" s="116"/>
      <c r="F37" s="93"/>
      <c r="G37" s="40"/>
      <c r="H37" s="71"/>
      <c r="I37" s="72">
        <f t="shared" si="1"/>
        <v>0</v>
      </c>
    </row>
    <row r="38" spans="1:9" ht="11.25" customHeight="1" thickBot="1">
      <c r="A38" s="65"/>
      <c r="B38" s="125" t="s">
        <v>188</v>
      </c>
      <c r="C38" s="31">
        <v>5808</v>
      </c>
      <c r="D38" s="39">
        <v>5808</v>
      </c>
      <c r="E38" s="39">
        <v>4665.78887</v>
      </c>
      <c r="F38" s="93"/>
      <c r="G38" s="15">
        <v>5739.55784</v>
      </c>
      <c r="H38" s="71"/>
      <c r="I38" s="72">
        <f t="shared" si="1"/>
        <v>-1142.2111299999997</v>
      </c>
    </row>
    <row r="39" spans="1:9" ht="27.75" customHeight="1" thickBot="1">
      <c r="A39" s="126" t="s">
        <v>190</v>
      </c>
      <c r="B39" s="127" t="s">
        <v>189</v>
      </c>
      <c r="C39" s="32">
        <f>C40</f>
        <v>484</v>
      </c>
      <c r="D39" s="40">
        <f>D40</f>
        <v>484</v>
      </c>
      <c r="E39" s="40">
        <f>E40</f>
        <v>502.24175</v>
      </c>
      <c r="F39" s="1">
        <f>F40</f>
        <v>0</v>
      </c>
      <c r="G39" s="13">
        <f>G40</f>
        <v>550.16363</v>
      </c>
      <c r="H39" s="71">
        <f t="shared" si="0"/>
        <v>103.76895661157026</v>
      </c>
      <c r="I39" s="72">
        <f t="shared" si="1"/>
        <v>18.241750000000025</v>
      </c>
    </row>
    <row r="40" spans="1:9" ht="22.5" customHeight="1" thickBot="1">
      <c r="A40" s="128" t="s">
        <v>191</v>
      </c>
      <c r="B40" s="129" t="s">
        <v>189</v>
      </c>
      <c r="C40" s="30">
        <v>484</v>
      </c>
      <c r="D40" s="38">
        <v>484</v>
      </c>
      <c r="E40" s="38">
        <v>502.24175</v>
      </c>
      <c r="F40" s="130"/>
      <c r="G40" s="14">
        <v>550.16363</v>
      </c>
      <c r="H40" s="71">
        <f t="shared" si="0"/>
        <v>103.76895661157026</v>
      </c>
      <c r="I40" s="72">
        <f t="shared" si="1"/>
        <v>18.241750000000025</v>
      </c>
    </row>
    <row r="41" spans="1:10" ht="11.25" customHeight="1" thickBot="1">
      <c r="A41" s="65" t="s">
        <v>31</v>
      </c>
      <c r="B41" s="53" t="s">
        <v>32</v>
      </c>
      <c r="C41" s="32"/>
      <c r="D41" s="40"/>
      <c r="E41" s="131"/>
      <c r="F41" s="132"/>
      <c r="G41" s="18"/>
      <c r="H41" s="71"/>
      <c r="I41" s="72">
        <f t="shared" si="1"/>
        <v>0</v>
      </c>
      <c r="J41" s="97"/>
    </row>
    <row r="42" spans="1:10" ht="11.25" customHeight="1" thickBot="1">
      <c r="A42" s="79"/>
      <c r="B42" s="53" t="s">
        <v>33</v>
      </c>
      <c r="C42" s="32"/>
      <c r="D42" s="40"/>
      <c r="E42" s="133"/>
      <c r="F42" s="134"/>
      <c r="G42" s="19"/>
      <c r="H42" s="71"/>
      <c r="I42" s="72">
        <f t="shared" si="1"/>
        <v>0</v>
      </c>
      <c r="J42" s="135"/>
    </row>
    <row r="43" spans="1:10" s="97" customFormat="1" ht="11.25" customHeight="1" thickBot="1">
      <c r="A43" s="79"/>
      <c r="B43" s="53" t="s">
        <v>34</v>
      </c>
      <c r="C43" s="31">
        <f>C45</f>
        <v>184</v>
      </c>
      <c r="D43" s="39">
        <f>D45</f>
        <v>268.835</v>
      </c>
      <c r="E43" s="39">
        <f>E45</f>
        <v>163.35035</v>
      </c>
      <c r="F43" s="136">
        <f>F45</f>
        <v>0</v>
      </c>
      <c r="G43" s="15">
        <f>G45</f>
        <v>165.66015</v>
      </c>
      <c r="H43" s="71">
        <f t="shared" si="0"/>
        <v>60.76230773522793</v>
      </c>
      <c r="I43" s="72">
        <f t="shared" si="1"/>
        <v>-105.48464999999999</v>
      </c>
      <c r="J43" s="135"/>
    </row>
    <row r="44" spans="1:9" s="135" customFormat="1" ht="11.25" customHeight="1" thickBot="1">
      <c r="A44" s="126" t="s">
        <v>35</v>
      </c>
      <c r="B44" s="137" t="s">
        <v>36</v>
      </c>
      <c r="C44" s="33"/>
      <c r="D44" s="41"/>
      <c r="E44" s="138"/>
      <c r="F44" s="134"/>
      <c r="G44" s="20"/>
      <c r="H44" s="71"/>
      <c r="I44" s="72">
        <f t="shared" si="1"/>
        <v>0</v>
      </c>
    </row>
    <row r="45" spans="1:9" s="135" customFormat="1" ht="11.25" customHeight="1" thickBot="1">
      <c r="A45" s="79"/>
      <c r="B45" s="53" t="s">
        <v>37</v>
      </c>
      <c r="C45" s="32">
        <v>184</v>
      </c>
      <c r="D45" s="40">
        <v>268.835</v>
      </c>
      <c r="E45" s="40">
        <v>163.35035</v>
      </c>
      <c r="F45" s="134"/>
      <c r="G45" s="21">
        <v>165.66015</v>
      </c>
      <c r="H45" s="222">
        <f t="shared" si="0"/>
        <v>60.76230773522793</v>
      </c>
      <c r="I45" s="223">
        <f t="shared" si="1"/>
        <v>-105.48464999999999</v>
      </c>
    </row>
    <row r="46" spans="1:9" s="135" customFormat="1" ht="11.25" customHeight="1" thickBot="1">
      <c r="A46" s="108" t="s">
        <v>273</v>
      </c>
      <c r="B46" s="237" t="s">
        <v>274</v>
      </c>
      <c r="C46" s="233"/>
      <c r="D46" s="234">
        <f>D47</f>
        <v>20</v>
      </c>
      <c r="E46" s="238">
        <f>E47</f>
        <v>18.5175</v>
      </c>
      <c r="F46" s="235"/>
      <c r="G46" s="233"/>
      <c r="H46" s="236"/>
      <c r="I46" s="72"/>
    </row>
    <row r="47" spans="1:9" s="135" customFormat="1" ht="11.25" customHeight="1" thickBot="1">
      <c r="A47" s="159" t="s">
        <v>272</v>
      </c>
      <c r="B47" s="228" t="s">
        <v>274</v>
      </c>
      <c r="C47" s="229"/>
      <c r="D47" s="230">
        <v>20</v>
      </c>
      <c r="E47" s="230">
        <v>18.5175</v>
      </c>
      <c r="F47" s="231"/>
      <c r="G47" s="229"/>
      <c r="H47" s="232"/>
      <c r="I47" s="226"/>
    </row>
    <row r="48" spans="1:9" s="135" customFormat="1" ht="11.25" customHeight="1" thickBot="1">
      <c r="A48" s="227" t="s">
        <v>38</v>
      </c>
      <c r="B48" s="224" t="s">
        <v>39</v>
      </c>
      <c r="C48" s="122">
        <f>C49+C50+C51+C52+C54</f>
        <v>1610.688</v>
      </c>
      <c r="D48" s="121">
        <f>D49+D50+D51+D52+D54+D53</f>
        <v>3126.04621</v>
      </c>
      <c r="E48" s="121">
        <f>E49+E50+E51+E52+E54+E53</f>
        <v>3124.43341</v>
      </c>
      <c r="F48" s="189"/>
      <c r="G48" s="121">
        <f>G49+G50+G52+G51+G54+G53</f>
        <v>6450.354239999999</v>
      </c>
      <c r="H48" s="225">
        <f t="shared" si="0"/>
        <v>99.94840767245088</v>
      </c>
      <c r="I48" s="226">
        <f t="shared" si="1"/>
        <v>-1.6127999999998792</v>
      </c>
    </row>
    <row r="49" spans="1:9" s="135" customFormat="1" ht="11.25" customHeight="1" thickBot="1">
      <c r="A49" s="99" t="s">
        <v>192</v>
      </c>
      <c r="B49" s="126" t="s">
        <v>151</v>
      </c>
      <c r="C49" s="32">
        <v>672.129</v>
      </c>
      <c r="D49" s="40">
        <v>-777.9291</v>
      </c>
      <c r="E49" s="40">
        <v>-777.9291</v>
      </c>
      <c r="F49" s="134"/>
      <c r="G49" s="13">
        <v>3063.53426</v>
      </c>
      <c r="H49" s="71">
        <f t="shared" si="0"/>
        <v>100</v>
      </c>
      <c r="I49" s="72">
        <f t="shared" si="1"/>
        <v>0</v>
      </c>
    </row>
    <row r="50" spans="1:9" s="135" customFormat="1" ht="11.25" customHeight="1" thickBot="1">
      <c r="A50" s="99" t="s">
        <v>175</v>
      </c>
      <c r="B50" s="140" t="s">
        <v>177</v>
      </c>
      <c r="C50" s="30"/>
      <c r="D50" s="38">
        <v>6.1</v>
      </c>
      <c r="E50" s="38">
        <v>6.07565</v>
      </c>
      <c r="F50" s="141"/>
      <c r="G50" s="14">
        <v>17.97333</v>
      </c>
      <c r="H50" s="71">
        <f t="shared" si="0"/>
        <v>99.60081967213115</v>
      </c>
      <c r="I50" s="72">
        <f t="shared" si="1"/>
        <v>-0.024349999999999206</v>
      </c>
    </row>
    <row r="51" spans="1:9" s="135" customFormat="1" ht="11.25" customHeight="1" thickBot="1">
      <c r="A51" s="99" t="s">
        <v>213</v>
      </c>
      <c r="B51" s="140" t="s">
        <v>214</v>
      </c>
      <c r="C51" s="30"/>
      <c r="D51" s="38"/>
      <c r="E51" s="38"/>
      <c r="F51" s="141"/>
      <c r="G51" s="14"/>
      <c r="H51" s="71"/>
      <c r="I51" s="72">
        <f t="shared" si="1"/>
        <v>0</v>
      </c>
    </row>
    <row r="52" spans="1:9" s="135" customFormat="1" ht="11.25" customHeight="1" thickBot="1">
      <c r="A52" s="99" t="s">
        <v>176</v>
      </c>
      <c r="B52" s="128" t="s">
        <v>178</v>
      </c>
      <c r="C52" s="30">
        <v>76.338</v>
      </c>
      <c r="D52" s="38">
        <v>181.652</v>
      </c>
      <c r="E52" s="38">
        <v>180.32522</v>
      </c>
      <c r="F52" s="141"/>
      <c r="G52" s="14">
        <v>124.30192</v>
      </c>
      <c r="H52" s="71">
        <f t="shared" si="0"/>
        <v>99.26960341752363</v>
      </c>
      <c r="I52" s="72">
        <f t="shared" si="1"/>
        <v>-1.3267799999999852</v>
      </c>
    </row>
    <row r="53" spans="1:9" s="135" customFormat="1" ht="11.25" customHeight="1" thickBot="1">
      <c r="A53" s="99" t="s">
        <v>201</v>
      </c>
      <c r="B53" s="126" t="s">
        <v>202</v>
      </c>
      <c r="C53" s="33"/>
      <c r="D53" s="41"/>
      <c r="E53" s="41"/>
      <c r="F53" s="142"/>
      <c r="G53" s="16">
        <v>1E-05</v>
      </c>
      <c r="H53" s="71" t="e">
        <f t="shared" si="0"/>
        <v>#DIV/0!</v>
      </c>
      <c r="I53" s="72">
        <f t="shared" si="1"/>
        <v>0</v>
      </c>
    </row>
    <row r="54" spans="1:9" s="135" customFormat="1" ht="23.25" customHeight="1" thickBot="1">
      <c r="A54" s="99" t="s">
        <v>203</v>
      </c>
      <c r="B54" s="143" t="s">
        <v>204</v>
      </c>
      <c r="C54" s="33">
        <v>862.221</v>
      </c>
      <c r="D54" s="41">
        <v>3716.22331</v>
      </c>
      <c r="E54" s="41">
        <v>3715.96164</v>
      </c>
      <c r="F54" s="142"/>
      <c r="G54" s="16">
        <v>3244.54472</v>
      </c>
      <c r="H54" s="71">
        <f t="shared" si="0"/>
        <v>99.99295871162275</v>
      </c>
      <c r="I54" s="72">
        <f t="shared" si="1"/>
        <v>-0.2616699999998673</v>
      </c>
    </row>
    <row r="55" spans="1:10" s="135" customFormat="1" ht="34.5" customHeight="1" thickBot="1">
      <c r="A55" s="144" t="s">
        <v>227</v>
      </c>
      <c r="B55" s="145" t="s">
        <v>119</v>
      </c>
      <c r="C55" s="146"/>
      <c r="D55" s="206"/>
      <c r="E55" s="45"/>
      <c r="F55" s="113"/>
      <c r="G55" s="45"/>
      <c r="H55" s="71"/>
      <c r="I55" s="72">
        <f t="shared" si="1"/>
        <v>0</v>
      </c>
      <c r="J55" s="50"/>
    </row>
    <row r="56" spans="1:9" s="3" customFormat="1" ht="11.25" customHeight="1" thickBot="1">
      <c r="A56" s="94" t="s">
        <v>143</v>
      </c>
      <c r="B56" s="95" t="s">
        <v>40</v>
      </c>
      <c r="C56" s="34">
        <v>1000</v>
      </c>
      <c r="D56" s="42">
        <v>1603</v>
      </c>
      <c r="E56" s="42">
        <v>1494.43015</v>
      </c>
      <c r="F56" s="147"/>
      <c r="G56" s="22">
        <v>1209.12824</v>
      </c>
      <c r="H56" s="71">
        <f t="shared" si="0"/>
        <v>93.22708359326263</v>
      </c>
      <c r="I56" s="72">
        <f t="shared" si="1"/>
        <v>-108.56985000000009</v>
      </c>
    </row>
    <row r="57" spans="1:9" ht="11.25" customHeight="1" thickBot="1">
      <c r="A57" s="94" t="s">
        <v>41</v>
      </c>
      <c r="B57" s="95" t="s">
        <v>42</v>
      </c>
      <c r="C57" s="34">
        <f>C60+C62+C64+C66+C67+C69+C70+C71+C73+C75+C82+C58+C78</f>
        <v>716.0000000000001</v>
      </c>
      <c r="D57" s="42">
        <f>D60+D62+D64+D66+D67+D69+D70+D71+D73+D75+D82+D58+D78+D79</f>
        <v>1079.5</v>
      </c>
      <c r="E57" s="42">
        <f>E60+E62+E64+E66+E67+E69+E70+E71+E73+E75+E58+E78+E79+E80</f>
        <v>1002.63471</v>
      </c>
      <c r="F57" s="34">
        <f>F60+F62+F64+F66+F67+F69+F70+F71+F73+F75+F58+F78+F79+F80</f>
        <v>0</v>
      </c>
      <c r="G57" s="42">
        <f>G60+G62+G64+G66+G67+G69+G70+G71+G73+G75+G58+G78+G79+G80+G72</f>
        <v>904.93975</v>
      </c>
      <c r="H57" s="71">
        <f t="shared" si="0"/>
        <v>92.8795470125058</v>
      </c>
      <c r="I57" s="72">
        <f t="shared" si="1"/>
        <v>-76.86528999999996</v>
      </c>
    </row>
    <row r="58" spans="1:9" ht="11.25" customHeight="1" thickBot="1">
      <c r="A58" s="106" t="s">
        <v>144</v>
      </c>
      <c r="B58" s="107" t="s">
        <v>193</v>
      </c>
      <c r="C58" s="31">
        <v>30.1</v>
      </c>
      <c r="D58" s="39">
        <v>75</v>
      </c>
      <c r="E58" s="39">
        <v>51.07461</v>
      </c>
      <c r="F58" s="84"/>
      <c r="G58" s="15">
        <v>42.0032</v>
      </c>
      <c r="H58" s="71">
        <f t="shared" si="0"/>
        <v>68.09948</v>
      </c>
      <c r="I58" s="72">
        <f t="shared" si="1"/>
        <v>-23.92539</v>
      </c>
    </row>
    <row r="59" spans="1:10" s="3" customFormat="1" ht="11.25" customHeight="1" thickBot="1">
      <c r="A59" s="78" t="s">
        <v>43</v>
      </c>
      <c r="B59" s="79" t="s">
        <v>44</v>
      </c>
      <c r="C59" s="33"/>
      <c r="D59" s="41"/>
      <c r="E59" s="148"/>
      <c r="F59" s="149"/>
      <c r="G59" s="23"/>
      <c r="H59" s="71"/>
      <c r="I59" s="72">
        <f t="shared" si="1"/>
        <v>0</v>
      </c>
      <c r="J59" s="50"/>
    </row>
    <row r="60" spans="2:9" ht="11.25" customHeight="1" thickBot="1">
      <c r="B60" s="79" t="s">
        <v>45</v>
      </c>
      <c r="C60" s="31"/>
      <c r="D60" s="39">
        <v>2</v>
      </c>
      <c r="E60" s="40">
        <v>1.105</v>
      </c>
      <c r="F60" s="93"/>
      <c r="G60" s="13">
        <v>0.5907</v>
      </c>
      <c r="H60" s="71"/>
      <c r="I60" s="72">
        <f t="shared" si="1"/>
        <v>-0.895</v>
      </c>
    </row>
    <row r="61" spans="1:9" ht="11.25" customHeight="1" thickBot="1">
      <c r="A61" s="99" t="s">
        <v>46</v>
      </c>
      <c r="B61" s="104" t="s">
        <v>194</v>
      </c>
      <c r="C61" s="33"/>
      <c r="D61" s="41"/>
      <c r="E61" s="41"/>
      <c r="F61" s="105"/>
      <c r="G61" s="16"/>
      <c r="H61" s="71"/>
      <c r="I61" s="72">
        <f t="shared" si="1"/>
        <v>0</v>
      </c>
    </row>
    <row r="62" spans="1:9" ht="11.25" customHeight="1" thickBot="1">
      <c r="A62" s="106"/>
      <c r="B62" s="107" t="s">
        <v>47</v>
      </c>
      <c r="C62" s="31">
        <v>34</v>
      </c>
      <c r="D62" s="39">
        <v>90</v>
      </c>
      <c r="E62" s="39">
        <v>48</v>
      </c>
      <c r="F62" s="93"/>
      <c r="G62" s="15">
        <v>37</v>
      </c>
      <c r="H62" s="71">
        <f t="shared" si="0"/>
        <v>53.333333333333336</v>
      </c>
      <c r="I62" s="72">
        <f t="shared" si="1"/>
        <v>-42</v>
      </c>
    </row>
    <row r="63" spans="1:9" ht="11.25" customHeight="1" thickBot="1">
      <c r="A63" s="99" t="s">
        <v>64</v>
      </c>
      <c r="B63" s="104" t="s">
        <v>44</v>
      </c>
      <c r="C63" s="32"/>
      <c r="D63" s="40"/>
      <c r="E63" s="40"/>
      <c r="F63" s="93"/>
      <c r="G63" s="40"/>
      <c r="H63" s="71"/>
      <c r="I63" s="72">
        <f t="shared" si="1"/>
        <v>0</v>
      </c>
    </row>
    <row r="64" spans="1:9" ht="11.25" customHeight="1" thickBot="1">
      <c r="A64" s="106"/>
      <c r="B64" s="107" t="s">
        <v>195</v>
      </c>
      <c r="C64" s="32">
        <v>9.5</v>
      </c>
      <c r="D64" s="40">
        <v>9.5</v>
      </c>
      <c r="E64" s="40">
        <v>10</v>
      </c>
      <c r="F64" s="93"/>
      <c r="G64" s="40"/>
      <c r="H64" s="71">
        <f t="shared" si="0"/>
        <v>105.26315789473684</v>
      </c>
      <c r="I64" s="72">
        <f t="shared" si="1"/>
        <v>0.5</v>
      </c>
    </row>
    <row r="65" spans="1:9" ht="11.25" customHeight="1" thickBot="1">
      <c r="A65" s="78" t="s">
        <v>246</v>
      </c>
      <c r="B65" s="79" t="s">
        <v>220</v>
      </c>
      <c r="C65" s="33"/>
      <c r="D65" s="41"/>
      <c r="E65" s="41"/>
      <c r="F65" s="93"/>
      <c r="G65" s="41"/>
      <c r="H65" s="71"/>
      <c r="I65" s="72">
        <f t="shared" si="1"/>
        <v>0</v>
      </c>
    </row>
    <row r="66" spans="2:9" ht="11.25" customHeight="1" thickBot="1">
      <c r="B66" s="107"/>
      <c r="C66" s="31"/>
      <c r="D66" s="39"/>
      <c r="E66" s="39"/>
      <c r="F66" s="93"/>
      <c r="G66" s="39"/>
      <c r="H66" s="71"/>
      <c r="I66" s="72">
        <f t="shared" si="1"/>
        <v>0</v>
      </c>
    </row>
    <row r="67" spans="1:9" ht="11.25" customHeight="1" thickBot="1">
      <c r="A67" s="99" t="s">
        <v>125</v>
      </c>
      <c r="B67" s="104" t="s">
        <v>127</v>
      </c>
      <c r="C67" s="33">
        <v>171</v>
      </c>
      <c r="D67" s="41">
        <v>10</v>
      </c>
      <c r="E67" s="38"/>
      <c r="F67" s="93"/>
      <c r="G67" s="14">
        <v>170</v>
      </c>
      <c r="H67" s="71">
        <f t="shared" si="0"/>
        <v>0</v>
      </c>
      <c r="I67" s="72">
        <f t="shared" si="1"/>
        <v>-10</v>
      </c>
    </row>
    <row r="68" spans="1:9" ht="11.25" customHeight="1" thickBot="1">
      <c r="A68" s="99" t="s">
        <v>48</v>
      </c>
      <c r="B68" s="104" t="s">
        <v>49</v>
      </c>
      <c r="C68" s="33"/>
      <c r="D68" s="41"/>
      <c r="E68" s="41"/>
      <c r="F68" s="105"/>
      <c r="G68" s="16"/>
      <c r="H68" s="71"/>
      <c r="I68" s="72">
        <f t="shared" si="1"/>
        <v>0</v>
      </c>
    </row>
    <row r="69" spans="1:9" ht="11.25" customHeight="1" thickBot="1">
      <c r="A69" s="106"/>
      <c r="B69" s="107" t="s">
        <v>50</v>
      </c>
      <c r="C69" s="31">
        <v>95</v>
      </c>
      <c r="D69" s="39">
        <v>125</v>
      </c>
      <c r="E69" s="39">
        <v>73</v>
      </c>
      <c r="F69" s="84"/>
      <c r="G69" s="15">
        <v>80</v>
      </c>
      <c r="H69" s="71">
        <f t="shared" si="0"/>
        <v>58.4</v>
      </c>
      <c r="I69" s="72">
        <f t="shared" si="1"/>
        <v>-52</v>
      </c>
    </row>
    <row r="70" spans="1:9" ht="11.25" customHeight="1" thickBot="1">
      <c r="A70" s="99" t="s">
        <v>51</v>
      </c>
      <c r="B70" s="104" t="s">
        <v>126</v>
      </c>
      <c r="C70" s="33">
        <v>16.1</v>
      </c>
      <c r="D70" s="41">
        <v>180</v>
      </c>
      <c r="E70" s="38">
        <v>157.4</v>
      </c>
      <c r="F70" s="84"/>
      <c r="G70" s="14">
        <v>124.459</v>
      </c>
      <c r="H70" s="71">
        <f t="shared" si="0"/>
        <v>87.44444444444444</v>
      </c>
      <c r="I70" s="72">
        <f t="shared" si="1"/>
        <v>-22.599999999999994</v>
      </c>
    </row>
    <row r="71" spans="1:9" ht="11.25" customHeight="1" thickBot="1">
      <c r="A71" s="99" t="s">
        <v>52</v>
      </c>
      <c r="B71" s="104" t="s">
        <v>53</v>
      </c>
      <c r="C71" s="30"/>
      <c r="D71" s="38"/>
      <c r="E71" s="38"/>
      <c r="F71" s="82"/>
      <c r="G71" s="38"/>
      <c r="H71" s="71"/>
      <c r="I71" s="72">
        <f t="shared" si="1"/>
        <v>0</v>
      </c>
    </row>
    <row r="72" spans="1:9" ht="11.25" customHeight="1" thickBot="1">
      <c r="A72" s="99" t="s">
        <v>54</v>
      </c>
      <c r="B72" s="104" t="s">
        <v>49</v>
      </c>
      <c r="C72" s="32"/>
      <c r="D72" s="40"/>
      <c r="E72" s="40"/>
      <c r="F72" s="93"/>
      <c r="G72" s="40"/>
      <c r="H72" s="71"/>
      <c r="I72" s="72">
        <f t="shared" si="1"/>
        <v>0</v>
      </c>
    </row>
    <row r="73" spans="2:9" ht="11.25" customHeight="1" thickBot="1">
      <c r="B73" s="79" t="s">
        <v>55</v>
      </c>
      <c r="C73" s="32"/>
      <c r="D73" s="40">
        <v>2</v>
      </c>
      <c r="E73" s="40">
        <v>2.5</v>
      </c>
      <c r="F73" s="93"/>
      <c r="G73" s="40"/>
      <c r="H73" s="71"/>
      <c r="I73" s="72">
        <f t="shared" si="1"/>
        <v>0.5</v>
      </c>
    </row>
    <row r="74" spans="1:9" ht="11.25" customHeight="1" thickBot="1">
      <c r="A74" s="99" t="s">
        <v>56</v>
      </c>
      <c r="B74" s="104" t="s">
        <v>57</v>
      </c>
      <c r="C74" s="33"/>
      <c r="D74" s="41"/>
      <c r="E74" s="41"/>
      <c r="F74" s="93"/>
      <c r="G74" s="41"/>
      <c r="H74" s="71"/>
      <c r="I74" s="72">
        <f t="shared" si="1"/>
        <v>0</v>
      </c>
    </row>
    <row r="75" spans="1:9" ht="11.25" customHeight="1" thickBot="1">
      <c r="A75" s="106"/>
      <c r="B75" s="107" t="s">
        <v>58</v>
      </c>
      <c r="C75" s="31">
        <f>C76+C77</f>
        <v>0</v>
      </c>
      <c r="D75" s="39">
        <f>D76+D77</f>
        <v>0</v>
      </c>
      <c r="E75" s="39">
        <f>E76+E77</f>
        <v>0</v>
      </c>
      <c r="F75" s="136">
        <f>F76+F77</f>
        <v>0</v>
      </c>
      <c r="G75" s="39">
        <f>G76+G77</f>
        <v>0</v>
      </c>
      <c r="H75" s="71"/>
      <c r="I75" s="72">
        <f t="shared" si="1"/>
        <v>0</v>
      </c>
    </row>
    <row r="76" spans="1:9" ht="11.25" customHeight="1" thickBot="1">
      <c r="A76" s="78" t="s">
        <v>173</v>
      </c>
      <c r="B76" s="150" t="s">
        <v>172</v>
      </c>
      <c r="C76" s="32"/>
      <c r="D76" s="40"/>
      <c r="E76" s="40"/>
      <c r="F76" s="93"/>
      <c r="G76" s="40"/>
      <c r="H76" s="71"/>
      <c r="I76" s="72">
        <f aca="true" t="shared" si="2" ref="I76:I142">E76-D76</f>
        <v>0</v>
      </c>
    </row>
    <row r="77" spans="1:9" ht="11.25" customHeight="1" thickBot="1">
      <c r="A77" s="111" t="s">
        <v>146</v>
      </c>
      <c r="B77" s="151" t="s">
        <v>150</v>
      </c>
      <c r="C77" s="30"/>
      <c r="D77" s="38"/>
      <c r="E77" s="38"/>
      <c r="F77" s="82"/>
      <c r="G77" s="38"/>
      <c r="H77" s="71"/>
      <c r="I77" s="72">
        <f t="shared" si="2"/>
        <v>0</v>
      </c>
    </row>
    <row r="78" spans="1:9" ht="11.25" customHeight="1" thickBot="1">
      <c r="A78" s="111" t="s">
        <v>136</v>
      </c>
      <c r="B78" s="152" t="s">
        <v>174</v>
      </c>
      <c r="C78" s="30">
        <v>3</v>
      </c>
      <c r="D78" s="38">
        <v>3</v>
      </c>
      <c r="E78" s="38">
        <v>25</v>
      </c>
      <c r="F78" s="82"/>
      <c r="G78" s="38"/>
      <c r="H78" s="71">
        <f aca="true" t="shared" si="3" ref="H78:H143">E78/D78*100</f>
        <v>833.3333333333334</v>
      </c>
      <c r="I78" s="72">
        <f t="shared" si="2"/>
        <v>22</v>
      </c>
    </row>
    <row r="79" spans="1:9" ht="11.25" customHeight="1" thickBot="1">
      <c r="A79" s="111" t="s">
        <v>181</v>
      </c>
      <c r="B79" s="152" t="s">
        <v>174</v>
      </c>
      <c r="C79" s="30"/>
      <c r="D79" s="38">
        <v>25</v>
      </c>
      <c r="E79" s="38">
        <v>23</v>
      </c>
      <c r="F79" s="82"/>
      <c r="G79" s="14">
        <v>50</v>
      </c>
      <c r="H79" s="71">
        <f t="shared" si="3"/>
        <v>92</v>
      </c>
      <c r="I79" s="72">
        <f t="shared" si="2"/>
        <v>-2</v>
      </c>
    </row>
    <row r="80" spans="1:9" ht="11.25" customHeight="1" thickBot="1">
      <c r="A80" s="111" t="s">
        <v>59</v>
      </c>
      <c r="B80" s="110" t="s">
        <v>60</v>
      </c>
      <c r="C80" s="30">
        <f>C82</f>
        <v>357.3</v>
      </c>
      <c r="D80" s="38">
        <f>D82</f>
        <v>558</v>
      </c>
      <c r="E80" s="38">
        <f>E82</f>
        <v>611.5551</v>
      </c>
      <c r="F80" s="153">
        <f>F82</f>
        <v>0</v>
      </c>
      <c r="G80" s="14">
        <f>G82</f>
        <v>400.88685</v>
      </c>
      <c r="H80" s="71">
        <f t="shared" si="3"/>
        <v>109.59768817204304</v>
      </c>
      <c r="I80" s="72">
        <f t="shared" si="2"/>
        <v>53.55510000000004</v>
      </c>
    </row>
    <row r="81" spans="1:9" ht="11.25" customHeight="1" thickBot="1">
      <c r="A81" s="99" t="s">
        <v>61</v>
      </c>
      <c r="B81" s="104" t="s">
        <v>62</v>
      </c>
      <c r="C81" s="33"/>
      <c r="D81" s="41"/>
      <c r="E81" s="41"/>
      <c r="F81" s="105"/>
      <c r="G81" s="16"/>
      <c r="H81" s="71"/>
      <c r="I81" s="72">
        <f t="shared" si="2"/>
        <v>0</v>
      </c>
    </row>
    <row r="82" spans="2:9" ht="11.25" customHeight="1" thickBot="1">
      <c r="B82" s="79" t="s">
        <v>63</v>
      </c>
      <c r="C82" s="32">
        <v>357.3</v>
      </c>
      <c r="D82" s="40">
        <v>558</v>
      </c>
      <c r="E82" s="41">
        <v>611.5551</v>
      </c>
      <c r="F82" s="93"/>
      <c r="G82" s="16">
        <v>400.88685</v>
      </c>
      <c r="H82" s="71">
        <f t="shared" si="3"/>
        <v>109.59768817204304</v>
      </c>
      <c r="I82" s="72">
        <f t="shared" si="2"/>
        <v>53.55510000000004</v>
      </c>
    </row>
    <row r="83" spans="1:9" ht="11.25" customHeight="1" thickBot="1">
      <c r="A83" s="94" t="s">
        <v>65</v>
      </c>
      <c r="B83" s="95" t="s">
        <v>66</v>
      </c>
      <c r="C83" s="34">
        <f>C84+C85+C86</f>
        <v>0</v>
      </c>
      <c r="D83" s="42">
        <f>D84+D85+D86</f>
        <v>156</v>
      </c>
      <c r="E83" s="42">
        <f>E84+E85+E86</f>
        <v>36.88289000000002</v>
      </c>
      <c r="F83" s="139">
        <f>F84+F85+F86</f>
        <v>0</v>
      </c>
      <c r="G83" s="42">
        <f>G84+G85+G86</f>
        <v>1460.20588</v>
      </c>
      <c r="H83" s="71"/>
      <c r="I83" s="72">
        <f t="shared" si="2"/>
        <v>-119.11710999999998</v>
      </c>
    </row>
    <row r="84" spans="1:9" ht="11.25" customHeight="1" thickBot="1">
      <c r="A84" s="78" t="s">
        <v>67</v>
      </c>
      <c r="B84" s="79" t="s">
        <v>68</v>
      </c>
      <c r="C84" s="31"/>
      <c r="D84" s="39"/>
      <c r="E84" s="39">
        <v>-118.46045</v>
      </c>
      <c r="F84" s="84"/>
      <c r="G84" s="15">
        <v>40.49315</v>
      </c>
      <c r="H84" s="71"/>
      <c r="I84" s="72">
        <f t="shared" si="2"/>
        <v>-118.46045</v>
      </c>
    </row>
    <row r="85" spans="1:9" ht="11.25" customHeight="1" thickBot="1">
      <c r="A85" s="99" t="s">
        <v>216</v>
      </c>
      <c r="B85" s="110" t="s">
        <v>68</v>
      </c>
      <c r="C85" s="30"/>
      <c r="D85" s="38"/>
      <c r="E85" s="38"/>
      <c r="F85" s="82"/>
      <c r="G85" s="14"/>
      <c r="H85" s="71"/>
      <c r="I85" s="72">
        <f t="shared" si="2"/>
        <v>0</v>
      </c>
    </row>
    <row r="86" spans="1:9" ht="11.25" customHeight="1" thickBot="1">
      <c r="A86" s="99" t="s">
        <v>69</v>
      </c>
      <c r="B86" s="104" t="s">
        <v>66</v>
      </c>
      <c r="C86" s="33"/>
      <c r="D86" s="41">
        <v>156</v>
      </c>
      <c r="E86" s="41">
        <v>155.34334</v>
      </c>
      <c r="F86" s="105"/>
      <c r="G86" s="16">
        <v>1419.71273</v>
      </c>
      <c r="H86" s="71"/>
      <c r="I86" s="72">
        <f t="shared" si="2"/>
        <v>-0.656659999999988</v>
      </c>
    </row>
    <row r="87" spans="1:9" ht="11.25" customHeight="1" thickBot="1">
      <c r="A87" s="154" t="s">
        <v>72</v>
      </c>
      <c r="B87" s="70" t="s">
        <v>73</v>
      </c>
      <c r="C87" s="36">
        <f>C88+C164+C162+C161</f>
        <v>306118.558</v>
      </c>
      <c r="D87" s="45">
        <f>D88+D164+D162+D161</f>
        <v>361175.2338</v>
      </c>
      <c r="E87" s="45">
        <f>E88+E161+E162+E164+E163</f>
        <v>333537.1557400001</v>
      </c>
      <c r="F87" s="45">
        <f>F88+F164+F162+F161</f>
        <v>0</v>
      </c>
      <c r="G87" s="45">
        <f>G88+G164+G162+G161</f>
        <v>368462.1419</v>
      </c>
      <c r="H87" s="71">
        <f t="shared" si="3"/>
        <v>92.34773719969282</v>
      </c>
      <c r="I87" s="72">
        <f t="shared" si="2"/>
        <v>-27638.078059999913</v>
      </c>
    </row>
    <row r="88" spans="1:9" ht="11.25" customHeight="1" thickBot="1">
      <c r="A88" s="155" t="s">
        <v>130</v>
      </c>
      <c r="B88" s="156" t="s">
        <v>131</v>
      </c>
      <c r="C88" s="122">
        <f>C89+C92+C113+C143</f>
        <v>306118.558</v>
      </c>
      <c r="D88" s="121">
        <f>D89+D92+D113+D143</f>
        <v>356994.2338</v>
      </c>
      <c r="E88" s="121">
        <f>E89+E92+E113+E143</f>
        <v>329368.90129000007</v>
      </c>
      <c r="F88" s="121">
        <f>F89+F92+F113+F143</f>
        <v>0</v>
      </c>
      <c r="G88" s="121">
        <f>G89+G92+G113+G143</f>
        <v>366728.43899</v>
      </c>
      <c r="H88" s="71">
        <f t="shared" si="3"/>
        <v>92.26168663399854</v>
      </c>
      <c r="I88" s="72">
        <f t="shared" si="2"/>
        <v>-27625.33250999992</v>
      </c>
    </row>
    <row r="89" spans="1:9" ht="11.25" customHeight="1" thickBot="1">
      <c r="A89" s="154" t="s">
        <v>74</v>
      </c>
      <c r="B89" s="70" t="s">
        <v>75</v>
      </c>
      <c r="C89" s="36">
        <f>C90+C91</f>
        <v>108768</v>
      </c>
      <c r="D89" s="45">
        <f>D90+D91</f>
        <v>108768</v>
      </c>
      <c r="E89" s="45">
        <f>E90+E91</f>
        <v>102241.9</v>
      </c>
      <c r="F89" s="157">
        <f>F90+F91</f>
        <v>0</v>
      </c>
      <c r="G89" s="45">
        <f>G90+G91</f>
        <v>104732</v>
      </c>
      <c r="H89" s="71">
        <f t="shared" si="3"/>
        <v>93.9999816122389</v>
      </c>
      <c r="I89" s="72">
        <f t="shared" si="2"/>
        <v>-6526.100000000006</v>
      </c>
    </row>
    <row r="90" spans="1:9" ht="11.25" customHeight="1" thickBot="1">
      <c r="A90" s="106" t="s">
        <v>76</v>
      </c>
      <c r="B90" s="107" t="s">
        <v>77</v>
      </c>
      <c r="C90" s="158">
        <v>108768</v>
      </c>
      <c r="D90" s="207">
        <v>108768</v>
      </c>
      <c r="E90" s="39">
        <v>102241.9</v>
      </c>
      <c r="G90" s="15">
        <v>104732</v>
      </c>
      <c r="H90" s="71">
        <f t="shared" si="3"/>
        <v>93.9999816122389</v>
      </c>
      <c r="I90" s="72">
        <f t="shared" si="2"/>
        <v>-6526.100000000006</v>
      </c>
    </row>
    <row r="91" spans="1:9" ht="11.25" customHeight="1" thickBot="1">
      <c r="A91" s="159" t="s">
        <v>121</v>
      </c>
      <c r="B91" s="150" t="s">
        <v>122</v>
      </c>
      <c r="C91" s="160"/>
      <c r="D91" s="208"/>
      <c r="E91" s="40"/>
      <c r="G91" s="40"/>
      <c r="H91" s="71"/>
      <c r="I91" s="72">
        <f t="shared" si="2"/>
        <v>0</v>
      </c>
    </row>
    <row r="92" spans="1:10" ht="11.25" customHeight="1" thickBot="1">
      <c r="A92" s="154" t="s">
        <v>78</v>
      </c>
      <c r="B92" s="70" t="s">
        <v>79</v>
      </c>
      <c r="C92" s="36">
        <f>C94+C96+C101+C97+C100+C98</f>
        <v>18049.8</v>
      </c>
      <c r="D92" s="45">
        <f>D94+D96+D101+D97+D100+D98+D93+D99</f>
        <v>28511.4</v>
      </c>
      <c r="E92" s="45">
        <f>E94+E96+E101+E97+E100+E98+E93+E95+E99</f>
        <v>23384.995150000002</v>
      </c>
      <c r="F92" s="157">
        <f>F94+F96+F101+F97+F100</f>
        <v>0</v>
      </c>
      <c r="G92" s="45">
        <f>G94+G96+G101+G97+G100+G93+G95+G98</f>
        <v>62515.777219999996</v>
      </c>
      <c r="H92" s="71">
        <f t="shared" si="3"/>
        <v>82.01980663874802</v>
      </c>
      <c r="I92" s="72">
        <f t="shared" si="2"/>
        <v>-5126.404849999999</v>
      </c>
      <c r="J92" s="3"/>
    </row>
    <row r="93" spans="1:10" ht="11.25" customHeight="1" thickBot="1">
      <c r="A93" s="106" t="s">
        <v>250</v>
      </c>
      <c r="B93" s="107" t="s">
        <v>256</v>
      </c>
      <c r="C93" s="158"/>
      <c r="D93" s="207">
        <v>1300.2</v>
      </c>
      <c r="E93" s="39">
        <v>1300.2</v>
      </c>
      <c r="F93" s="161"/>
      <c r="G93" s="15">
        <v>3777.299</v>
      </c>
      <c r="H93" s="71"/>
      <c r="I93" s="72">
        <f t="shared" si="2"/>
        <v>0</v>
      </c>
      <c r="J93" s="3"/>
    </row>
    <row r="94" spans="1:10" ht="11.25" customHeight="1" thickBot="1">
      <c r="A94" s="111" t="s">
        <v>251</v>
      </c>
      <c r="B94" s="110" t="s">
        <v>80</v>
      </c>
      <c r="C94" s="162"/>
      <c r="D94" s="209">
        <v>4956.6</v>
      </c>
      <c r="E94" s="38">
        <v>4956.6</v>
      </c>
      <c r="F94" s="153"/>
      <c r="G94" s="14">
        <v>10875.252</v>
      </c>
      <c r="H94" s="71">
        <f t="shared" si="3"/>
        <v>100</v>
      </c>
      <c r="I94" s="72">
        <f t="shared" si="2"/>
        <v>0</v>
      </c>
      <c r="J94" s="3"/>
    </row>
    <row r="95" spans="1:10" ht="11.25" customHeight="1" thickBot="1">
      <c r="A95" s="106" t="s">
        <v>250</v>
      </c>
      <c r="B95" s="107" t="s">
        <v>252</v>
      </c>
      <c r="C95" s="158"/>
      <c r="D95" s="207"/>
      <c r="E95" s="39"/>
      <c r="F95" s="161"/>
      <c r="G95" s="39"/>
      <c r="H95" s="71"/>
      <c r="I95" s="72">
        <f t="shared" si="2"/>
        <v>0</v>
      </c>
      <c r="J95" s="3"/>
    </row>
    <row r="96" spans="1:10" s="3" customFormat="1" ht="11.25" customHeight="1" thickBot="1">
      <c r="A96" s="106" t="s">
        <v>111</v>
      </c>
      <c r="B96" s="107" t="s">
        <v>81</v>
      </c>
      <c r="C96" s="158">
        <v>5137</v>
      </c>
      <c r="D96" s="207">
        <v>6064</v>
      </c>
      <c r="E96" s="39">
        <v>1563.951</v>
      </c>
      <c r="F96" s="136"/>
      <c r="G96" s="15">
        <v>15435</v>
      </c>
      <c r="H96" s="71">
        <f t="shared" si="3"/>
        <v>25.790748680738783</v>
      </c>
      <c r="I96" s="72">
        <f t="shared" si="2"/>
        <v>-4500.049</v>
      </c>
      <c r="J96" s="50"/>
    </row>
    <row r="97" spans="1:10" s="3" customFormat="1" ht="11.25" customHeight="1" thickBot="1">
      <c r="A97" s="163" t="s">
        <v>135</v>
      </c>
      <c r="B97" s="104" t="s">
        <v>133</v>
      </c>
      <c r="C97" s="164"/>
      <c r="D97" s="133"/>
      <c r="E97" s="40"/>
      <c r="F97" s="1"/>
      <c r="G97" s="40"/>
      <c r="H97" s="71"/>
      <c r="I97" s="72">
        <f t="shared" si="2"/>
        <v>0</v>
      </c>
      <c r="J97" s="50"/>
    </row>
    <row r="98" spans="1:10" s="3" customFormat="1" ht="11.25" customHeight="1" thickBot="1">
      <c r="A98" s="165" t="s">
        <v>241</v>
      </c>
      <c r="B98" s="110" t="s">
        <v>242</v>
      </c>
      <c r="C98" s="166"/>
      <c r="D98" s="138"/>
      <c r="E98" s="41"/>
      <c r="F98" s="167"/>
      <c r="G98" s="16">
        <v>23257.42222</v>
      </c>
      <c r="H98" s="71"/>
      <c r="I98" s="72">
        <f t="shared" si="2"/>
        <v>0</v>
      </c>
      <c r="J98" s="50"/>
    </row>
    <row r="99" spans="1:10" s="3" customFormat="1" ht="11.25" customHeight="1" thickBot="1">
      <c r="A99" s="165" t="s">
        <v>270</v>
      </c>
      <c r="B99" s="110" t="s">
        <v>271</v>
      </c>
      <c r="C99" s="166"/>
      <c r="D99" s="138">
        <v>3317.8</v>
      </c>
      <c r="E99" s="41">
        <v>3317.8</v>
      </c>
      <c r="F99" s="167"/>
      <c r="G99" s="16"/>
      <c r="H99" s="71"/>
      <c r="I99" s="72"/>
      <c r="J99" s="50"/>
    </row>
    <row r="100" spans="1:10" s="3" customFormat="1" ht="11.25" customHeight="1" thickBot="1">
      <c r="A100" s="165" t="s">
        <v>170</v>
      </c>
      <c r="B100" s="110" t="s">
        <v>84</v>
      </c>
      <c r="C100" s="166">
        <v>3208.9</v>
      </c>
      <c r="D100" s="138">
        <v>3221.9</v>
      </c>
      <c r="E100" s="41">
        <v>3221.9</v>
      </c>
      <c r="F100" s="167"/>
      <c r="G100" s="246">
        <v>3276</v>
      </c>
      <c r="H100" s="71">
        <f t="shared" si="3"/>
        <v>100</v>
      </c>
      <c r="I100" s="72">
        <f t="shared" si="2"/>
        <v>0</v>
      </c>
      <c r="J100" s="50"/>
    </row>
    <row r="101" spans="1:9" ht="11.25" customHeight="1" thickBot="1">
      <c r="A101" s="154" t="s">
        <v>82</v>
      </c>
      <c r="B101" s="70" t="s">
        <v>83</v>
      </c>
      <c r="C101" s="36">
        <f>C103+C104+C107+C102+C106+C108+C105+C111</f>
        <v>9703.9</v>
      </c>
      <c r="D101" s="45">
        <f>D103+D104+D107+D102+D106+D108+D105+D111</f>
        <v>9650.9</v>
      </c>
      <c r="E101" s="45">
        <f>E103+E104+E107+E102+E106+E108+E105+E110+E111+E112</f>
        <v>9024.544150000002</v>
      </c>
      <c r="F101" s="157">
        <f>F103+F104+F107+F102+F106+F105+F108</f>
        <v>0</v>
      </c>
      <c r="G101" s="45">
        <f>G103+G104+G107+G102+G106+G105+G108+G109+G112+G110</f>
        <v>5894.804</v>
      </c>
      <c r="H101" s="71">
        <f t="shared" si="3"/>
        <v>93.50987110010468</v>
      </c>
      <c r="I101" s="72">
        <f t="shared" si="2"/>
        <v>-626.3558499999981</v>
      </c>
    </row>
    <row r="102" spans="1:9" ht="24.75" customHeight="1" thickBot="1">
      <c r="A102" s="106" t="s">
        <v>82</v>
      </c>
      <c r="B102" s="168" t="s">
        <v>211</v>
      </c>
      <c r="C102" s="170">
        <v>4000</v>
      </c>
      <c r="D102" s="210">
        <v>4000</v>
      </c>
      <c r="E102" s="169">
        <v>4000</v>
      </c>
      <c r="F102" s="84"/>
      <c r="G102" s="247">
        <v>2097</v>
      </c>
      <c r="H102" s="71">
        <f t="shared" si="3"/>
        <v>100</v>
      </c>
      <c r="I102" s="72">
        <f t="shared" si="2"/>
        <v>0</v>
      </c>
    </row>
    <row r="103" spans="1:9" ht="11.25" customHeight="1" thickBot="1">
      <c r="A103" s="99" t="s">
        <v>82</v>
      </c>
      <c r="B103" s="104" t="s">
        <v>185</v>
      </c>
      <c r="C103" s="166"/>
      <c r="D103" s="138"/>
      <c r="E103" s="39"/>
      <c r="F103" s="167"/>
      <c r="G103" s="39"/>
      <c r="H103" s="71" t="e">
        <f t="shared" si="3"/>
        <v>#DIV/0!</v>
      </c>
      <c r="I103" s="72">
        <f t="shared" si="2"/>
        <v>0</v>
      </c>
    </row>
    <row r="104" spans="1:9" ht="11.25" customHeight="1" thickBot="1">
      <c r="A104" s="99" t="s">
        <v>82</v>
      </c>
      <c r="B104" s="110" t="s">
        <v>85</v>
      </c>
      <c r="C104" s="162"/>
      <c r="D104" s="209"/>
      <c r="E104" s="38"/>
      <c r="F104" s="105"/>
      <c r="G104" s="14">
        <v>122</v>
      </c>
      <c r="H104" s="71"/>
      <c r="I104" s="72">
        <f t="shared" si="2"/>
        <v>0</v>
      </c>
    </row>
    <row r="105" spans="1:9" ht="24" customHeight="1" thickBot="1">
      <c r="A105" s="99" t="s">
        <v>82</v>
      </c>
      <c r="B105" s="98" t="s">
        <v>228</v>
      </c>
      <c r="C105" s="166"/>
      <c r="D105" s="138"/>
      <c r="E105" s="38"/>
      <c r="F105" s="105"/>
      <c r="G105" s="38"/>
      <c r="H105" s="71"/>
      <c r="I105" s="72">
        <f t="shared" si="2"/>
        <v>0</v>
      </c>
    </row>
    <row r="106" spans="1:9" ht="11.25" customHeight="1" thickBot="1">
      <c r="A106" s="99" t="s">
        <v>82</v>
      </c>
      <c r="B106" s="98" t="s">
        <v>237</v>
      </c>
      <c r="C106" s="166"/>
      <c r="D106" s="138"/>
      <c r="E106" s="38"/>
      <c r="F106" s="105"/>
      <c r="G106" s="14">
        <v>1438.9</v>
      </c>
      <c r="H106" s="71"/>
      <c r="I106" s="72">
        <f t="shared" si="2"/>
        <v>0</v>
      </c>
    </row>
    <row r="107" spans="1:9" ht="11.25" customHeight="1" thickBot="1">
      <c r="A107" s="99" t="s">
        <v>82</v>
      </c>
      <c r="B107" s="107" t="s">
        <v>186</v>
      </c>
      <c r="C107" s="166">
        <v>220</v>
      </c>
      <c r="D107" s="138">
        <v>1045</v>
      </c>
      <c r="E107" s="41">
        <v>709.74415</v>
      </c>
      <c r="F107" s="105"/>
      <c r="G107" s="116"/>
      <c r="H107" s="71">
        <f t="shared" si="3"/>
        <v>67.9181004784689</v>
      </c>
      <c r="I107" s="72">
        <f t="shared" si="2"/>
        <v>-335.25585</v>
      </c>
    </row>
    <row r="108" spans="1:9" ht="24.75" customHeight="1" thickBot="1">
      <c r="A108" s="99" t="s">
        <v>82</v>
      </c>
      <c r="B108" s="171" t="s">
        <v>229</v>
      </c>
      <c r="C108" s="33">
        <v>2273.9</v>
      </c>
      <c r="D108" s="41">
        <v>2273.9</v>
      </c>
      <c r="E108" s="41">
        <v>1982.8</v>
      </c>
      <c r="F108" s="172"/>
      <c r="G108" s="16">
        <v>2026.784</v>
      </c>
      <c r="H108" s="71">
        <f t="shared" si="3"/>
        <v>87.19820572584545</v>
      </c>
      <c r="I108" s="72">
        <f t="shared" si="2"/>
        <v>-291.10000000000014</v>
      </c>
    </row>
    <row r="109" spans="1:9" ht="12.75" customHeight="1" thickBot="1">
      <c r="A109" s="99" t="s">
        <v>82</v>
      </c>
      <c r="B109" s="171" t="s">
        <v>243</v>
      </c>
      <c r="C109" s="33"/>
      <c r="D109" s="41"/>
      <c r="E109" s="41"/>
      <c r="F109" s="172"/>
      <c r="G109" s="41"/>
      <c r="H109" s="71"/>
      <c r="I109" s="72">
        <f t="shared" si="2"/>
        <v>0</v>
      </c>
    </row>
    <row r="110" spans="1:9" ht="23.25" customHeight="1" thickBot="1">
      <c r="A110" s="111" t="s">
        <v>82</v>
      </c>
      <c r="B110" s="171" t="s">
        <v>244</v>
      </c>
      <c r="C110" s="33"/>
      <c r="D110" s="41"/>
      <c r="E110" s="41"/>
      <c r="F110" s="172"/>
      <c r="G110" s="246">
        <v>210.12</v>
      </c>
      <c r="H110" s="71"/>
      <c r="I110" s="72">
        <f t="shared" si="2"/>
        <v>0</v>
      </c>
    </row>
    <row r="111" spans="1:9" ht="25.5" customHeight="1" thickBot="1">
      <c r="A111" s="111" t="s">
        <v>82</v>
      </c>
      <c r="B111" s="100" t="s">
        <v>245</v>
      </c>
      <c r="C111" s="35">
        <v>3210</v>
      </c>
      <c r="D111" s="43">
        <v>2332</v>
      </c>
      <c r="E111" s="43">
        <v>2332</v>
      </c>
      <c r="F111" s="173"/>
      <c r="G111" s="43"/>
      <c r="H111" s="71">
        <f t="shared" si="3"/>
        <v>100</v>
      </c>
      <c r="I111" s="72">
        <f t="shared" si="2"/>
        <v>0</v>
      </c>
    </row>
    <row r="112" spans="1:9" ht="12.75" customHeight="1" thickBot="1">
      <c r="A112" s="111" t="s">
        <v>82</v>
      </c>
      <c r="B112" s="100" t="s">
        <v>253</v>
      </c>
      <c r="C112" s="35"/>
      <c r="D112" s="43"/>
      <c r="E112" s="43"/>
      <c r="F112" s="173"/>
      <c r="G112" s="43"/>
      <c r="H112" s="71"/>
      <c r="I112" s="72">
        <f t="shared" si="2"/>
        <v>0</v>
      </c>
    </row>
    <row r="113" spans="1:9" ht="11.25" customHeight="1" thickBot="1">
      <c r="A113" s="155" t="s">
        <v>86</v>
      </c>
      <c r="B113" s="156" t="s">
        <v>87</v>
      </c>
      <c r="C113" s="122">
        <f>C118+C114+C116+C117+C138+C140+C137+C115</f>
        <v>156106.80000000002</v>
      </c>
      <c r="D113" s="121">
        <f>D118+D114+D116+D117+D138+D140+D137+D115+D134+D135+D133+D139+D136</f>
        <v>178216.19999999998</v>
      </c>
      <c r="E113" s="121">
        <f>E118+E114+E116+E117+E138+E140+E137+E135+E133+E134+E139+E136+E115</f>
        <v>168119.22929000002</v>
      </c>
      <c r="F113" s="174">
        <f>F118+F114+F116+F117+F138+F140+F137</f>
        <v>0</v>
      </c>
      <c r="G113" s="121">
        <f>G118+G114+G116+G117+G138+G140+G137+G133+G135</f>
        <v>166643.69371000002</v>
      </c>
      <c r="H113" s="71">
        <f t="shared" si="3"/>
        <v>94.33442598933209</v>
      </c>
      <c r="I113" s="72">
        <f t="shared" si="2"/>
        <v>-10096.970709999965</v>
      </c>
    </row>
    <row r="114" spans="1:9" ht="14.25" customHeight="1" thickBot="1">
      <c r="A114" s="106" t="s">
        <v>88</v>
      </c>
      <c r="B114" s="98" t="s">
        <v>257</v>
      </c>
      <c r="C114" s="175">
        <v>528</v>
      </c>
      <c r="D114" s="211">
        <v>669.5</v>
      </c>
      <c r="E114" s="40">
        <v>613.67355</v>
      </c>
      <c r="G114" s="13">
        <v>512.13</v>
      </c>
      <c r="H114" s="71">
        <f t="shared" si="3"/>
        <v>91.6614712471994</v>
      </c>
      <c r="I114" s="72">
        <f t="shared" si="2"/>
        <v>-55.82645000000002</v>
      </c>
    </row>
    <row r="115" spans="1:9" ht="24.75" customHeight="1" thickBot="1">
      <c r="A115" s="106" t="s">
        <v>262</v>
      </c>
      <c r="B115" s="199" t="s">
        <v>263</v>
      </c>
      <c r="C115" s="200"/>
      <c r="D115" s="211">
        <v>3.9</v>
      </c>
      <c r="E115" s="40">
        <v>3.22012</v>
      </c>
      <c r="G115" s="40"/>
      <c r="H115" s="71">
        <f t="shared" si="3"/>
        <v>82.56717948717949</v>
      </c>
      <c r="I115" s="72">
        <f t="shared" si="2"/>
        <v>-0.6798799999999998</v>
      </c>
    </row>
    <row r="116" spans="1:10" ht="11.25" customHeight="1" thickBot="1">
      <c r="A116" s="111" t="s">
        <v>89</v>
      </c>
      <c r="B116" s="110" t="s">
        <v>258</v>
      </c>
      <c r="C116" s="158">
        <v>1371.6</v>
      </c>
      <c r="D116" s="207">
        <v>1371.6</v>
      </c>
      <c r="E116" s="38">
        <v>1252.866</v>
      </c>
      <c r="F116" s="176"/>
      <c r="G116" s="14">
        <v>1248.2</v>
      </c>
      <c r="H116" s="71">
        <f t="shared" si="3"/>
        <v>91.34339457567805</v>
      </c>
      <c r="I116" s="72">
        <f t="shared" si="2"/>
        <v>-118.73399999999992</v>
      </c>
      <c r="J116" s="3"/>
    </row>
    <row r="117" spans="1:10" ht="23.25" customHeight="1" thickBot="1">
      <c r="A117" s="111" t="s">
        <v>120</v>
      </c>
      <c r="B117" s="100" t="s">
        <v>259</v>
      </c>
      <c r="C117" s="175"/>
      <c r="D117" s="211">
        <v>318</v>
      </c>
      <c r="E117" s="38">
        <v>160.55595</v>
      </c>
      <c r="F117" s="176"/>
      <c r="G117" s="14">
        <v>364.1868</v>
      </c>
      <c r="H117" s="71">
        <f t="shared" si="3"/>
        <v>50.48929245283019</v>
      </c>
      <c r="I117" s="72">
        <f t="shared" si="2"/>
        <v>-157.44405</v>
      </c>
      <c r="J117" s="3"/>
    </row>
    <row r="118" spans="1:9" ht="11.25" customHeight="1" thickBot="1">
      <c r="A118" s="154" t="s">
        <v>90</v>
      </c>
      <c r="B118" s="70" t="s">
        <v>91</v>
      </c>
      <c r="C118" s="36">
        <f>C121+C122+C127+C130+C129+C120+C119+C128+C123+C131+C132+C124</f>
        <v>117543.3</v>
      </c>
      <c r="D118" s="45">
        <f>D121+D122+D127+D130+D129+D120+D119+D128+D123+D131+D132+D124+D125+D126</f>
        <v>119353.59999999999</v>
      </c>
      <c r="E118" s="36">
        <f>E121+E122+E127+E130+E129+E120+E119+E128+E123+E131+E132+E124+E125+E126</f>
        <v>112702.41459000001</v>
      </c>
      <c r="F118" s="157">
        <f>F121+F122+F127+F130+F129+F120+F119+F128+F123+F131+F132</f>
        <v>0</v>
      </c>
      <c r="G118" s="45">
        <f>G121+G122+G127+G130+G129+G120+G119+G128+G123+G131+G132</f>
        <v>110460.70488</v>
      </c>
      <c r="H118" s="71">
        <f t="shared" si="3"/>
        <v>94.42732736172182</v>
      </c>
      <c r="I118" s="72">
        <f t="shared" si="2"/>
        <v>-6651.185409999976</v>
      </c>
    </row>
    <row r="119" spans="1:9" ht="25.5" customHeight="1" thickBot="1">
      <c r="A119" s="106" t="s">
        <v>90</v>
      </c>
      <c r="B119" s="168" t="s">
        <v>118</v>
      </c>
      <c r="C119" s="175">
        <v>1384.2</v>
      </c>
      <c r="D119" s="211">
        <v>1384.2</v>
      </c>
      <c r="E119" s="39">
        <v>1383.8573</v>
      </c>
      <c r="F119" s="177"/>
      <c r="G119" s="15">
        <v>1973.02308</v>
      </c>
      <c r="H119" s="71">
        <f t="shared" si="3"/>
        <v>99.97524201704955</v>
      </c>
      <c r="I119" s="72">
        <f t="shared" si="2"/>
        <v>-0.3427000000001499</v>
      </c>
    </row>
    <row r="120" spans="1:9" ht="11.25" customHeight="1" thickBot="1">
      <c r="A120" s="106" t="s">
        <v>90</v>
      </c>
      <c r="B120" s="98" t="s">
        <v>124</v>
      </c>
      <c r="C120" s="175">
        <v>27</v>
      </c>
      <c r="D120" s="211">
        <v>27</v>
      </c>
      <c r="E120" s="39"/>
      <c r="F120" s="177"/>
      <c r="G120" s="245"/>
      <c r="H120" s="71">
        <f t="shared" si="3"/>
        <v>0</v>
      </c>
      <c r="I120" s="72">
        <f t="shared" si="2"/>
        <v>-27</v>
      </c>
    </row>
    <row r="121" spans="1:9" ht="11.25" customHeight="1" thickBot="1">
      <c r="A121" s="106" t="s">
        <v>90</v>
      </c>
      <c r="B121" s="98" t="s">
        <v>199</v>
      </c>
      <c r="C121" s="175">
        <v>5444.6</v>
      </c>
      <c r="D121" s="211">
        <v>5596</v>
      </c>
      <c r="E121" s="39">
        <v>5173.81344</v>
      </c>
      <c r="F121" s="84"/>
      <c r="G121" s="15">
        <v>6888.7718</v>
      </c>
      <c r="H121" s="71">
        <f t="shared" si="3"/>
        <v>92.4555654038599</v>
      </c>
      <c r="I121" s="72">
        <f t="shared" si="2"/>
        <v>-422.1865600000001</v>
      </c>
    </row>
    <row r="122" spans="1:9" ht="11.25" customHeight="1" thickBot="1">
      <c r="A122" s="111" t="s">
        <v>90</v>
      </c>
      <c r="B122" s="110" t="s">
        <v>198</v>
      </c>
      <c r="C122" s="162">
        <v>92696.4</v>
      </c>
      <c r="D122" s="209">
        <v>92696.4</v>
      </c>
      <c r="E122" s="38">
        <v>88052</v>
      </c>
      <c r="F122" s="176"/>
      <c r="G122" s="14">
        <v>87430</v>
      </c>
      <c r="H122" s="71">
        <f t="shared" si="3"/>
        <v>94.98966518656604</v>
      </c>
      <c r="I122" s="72">
        <f t="shared" si="2"/>
        <v>-4644.399999999994</v>
      </c>
    </row>
    <row r="123" spans="1:9" ht="11.25" customHeight="1" thickBot="1">
      <c r="A123" s="111" t="s">
        <v>90</v>
      </c>
      <c r="B123" s="110" t="s">
        <v>171</v>
      </c>
      <c r="C123" s="162">
        <v>15653.6</v>
      </c>
      <c r="D123" s="209">
        <v>16795</v>
      </c>
      <c r="E123" s="38">
        <v>15676</v>
      </c>
      <c r="F123" s="176"/>
      <c r="G123" s="14">
        <v>11904</v>
      </c>
      <c r="H123" s="71">
        <f t="shared" si="3"/>
        <v>93.33730276868116</v>
      </c>
      <c r="I123" s="72">
        <f t="shared" si="2"/>
        <v>-1119</v>
      </c>
    </row>
    <row r="124" spans="1:9" ht="11.25" customHeight="1" thickBot="1">
      <c r="A124" s="111" t="s">
        <v>90</v>
      </c>
      <c r="B124" s="110" t="s">
        <v>254</v>
      </c>
      <c r="C124" s="162">
        <v>1185.9</v>
      </c>
      <c r="D124" s="209">
        <v>1186.7</v>
      </c>
      <c r="E124" s="38">
        <v>1051.88593</v>
      </c>
      <c r="F124" s="176"/>
      <c r="G124" s="244"/>
      <c r="H124" s="71">
        <f t="shared" si="3"/>
        <v>88.63958287688547</v>
      </c>
      <c r="I124" s="72">
        <f t="shared" si="2"/>
        <v>-134.81407000000013</v>
      </c>
    </row>
    <row r="125" spans="1:9" ht="11.25" customHeight="1" thickBot="1">
      <c r="A125" s="111" t="s">
        <v>90</v>
      </c>
      <c r="B125" s="110" t="s">
        <v>266</v>
      </c>
      <c r="C125" s="162"/>
      <c r="D125" s="209">
        <v>416.2</v>
      </c>
      <c r="E125" s="38">
        <v>346.83332</v>
      </c>
      <c r="F125" s="176"/>
      <c r="G125" s="38"/>
      <c r="H125" s="71">
        <f t="shared" si="3"/>
        <v>83.33333012974532</v>
      </c>
      <c r="I125" s="72">
        <f t="shared" si="2"/>
        <v>-69.36667999999997</v>
      </c>
    </row>
    <row r="126" spans="1:9" ht="24.75" customHeight="1" thickBot="1">
      <c r="A126" s="111" t="s">
        <v>90</v>
      </c>
      <c r="B126" s="100" t="s">
        <v>267</v>
      </c>
      <c r="C126" s="162"/>
      <c r="D126" s="209">
        <v>100.5</v>
      </c>
      <c r="E126" s="38">
        <v>100</v>
      </c>
      <c r="F126" s="176"/>
      <c r="G126" s="38"/>
      <c r="H126" s="71">
        <f t="shared" si="3"/>
        <v>99.50248756218906</v>
      </c>
      <c r="I126" s="72">
        <f t="shared" si="2"/>
        <v>-0.5</v>
      </c>
    </row>
    <row r="127" spans="1:9" ht="11.25" customHeight="1" thickBot="1">
      <c r="A127" s="111" t="s">
        <v>90</v>
      </c>
      <c r="B127" s="110" t="s">
        <v>92</v>
      </c>
      <c r="C127" s="162"/>
      <c r="D127" s="209"/>
      <c r="E127" s="38"/>
      <c r="F127" s="176"/>
      <c r="G127" s="14">
        <v>419.5</v>
      </c>
      <c r="H127" s="71"/>
      <c r="I127" s="72">
        <f t="shared" si="2"/>
        <v>0</v>
      </c>
    </row>
    <row r="128" spans="1:9" ht="11.25" customHeight="1" thickBot="1">
      <c r="A128" s="111" t="s">
        <v>90</v>
      </c>
      <c r="B128" s="110" t="s">
        <v>145</v>
      </c>
      <c r="C128" s="162"/>
      <c r="D128" s="209"/>
      <c r="E128" s="38"/>
      <c r="F128" s="176"/>
      <c r="G128" s="14">
        <v>8.71</v>
      </c>
      <c r="H128" s="71"/>
      <c r="I128" s="72">
        <f t="shared" si="2"/>
        <v>0</v>
      </c>
    </row>
    <row r="129" spans="1:9" ht="11.25" customHeight="1" thickBot="1">
      <c r="A129" s="111" t="s">
        <v>90</v>
      </c>
      <c r="B129" s="110" t="s">
        <v>93</v>
      </c>
      <c r="C129" s="178">
        <v>1151.6</v>
      </c>
      <c r="D129" s="212">
        <v>1151.6</v>
      </c>
      <c r="E129" s="43">
        <v>918.0246</v>
      </c>
      <c r="F129" s="179"/>
      <c r="G129" s="17">
        <v>1142.5</v>
      </c>
      <c r="H129" s="71">
        <f t="shared" si="3"/>
        <v>79.71731503994442</v>
      </c>
      <c r="I129" s="72">
        <f t="shared" si="2"/>
        <v>-233.57539999999995</v>
      </c>
    </row>
    <row r="130" spans="1:9" ht="11.25" customHeight="1" thickBot="1">
      <c r="A130" s="111" t="s">
        <v>90</v>
      </c>
      <c r="B130" s="110" t="s">
        <v>197</v>
      </c>
      <c r="C130" s="162"/>
      <c r="D130" s="209"/>
      <c r="E130" s="38"/>
      <c r="F130" s="176"/>
      <c r="G130" s="14">
        <v>266</v>
      </c>
      <c r="H130" s="71"/>
      <c r="I130" s="72">
        <f t="shared" si="2"/>
        <v>0</v>
      </c>
    </row>
    <row r="131" spans="1:9" ht="36" customHeight="1" thickBot="1">
      <c r="A131" s="111" t="s">
        <v>90</v>
      </c>
      <c r="B131" s="100" t="s">
        <v>230</v>
      </c>
      <c r="C131" s="158"/>
      <c r="D131" s="207"/>
      <c r="E131" s="41"/>
      <c r="F131" s="167"/>
      <c r="G131" s="16">
        <v>131.2</v>
      </c>
      <c r="H131" s="71"/>
      <c r="I131" s="72">
        <f t="shared" si="2"/>
        <v>0</v>
      </c>
    </row>
    <row r="132" spans="1:9" ht="24" customHeight="1" thickBot="1">
      <c r="A132" s="111" t="s">
        <v>90</v>
      </c>
      <c r="B132" s="98" t="s">
        <v>179</v>
      </c>
      <c r="C132" s="158"/>
      <c r="D132" s="207"/>
      <c r="E132" s="41"/>
      <c r="F132" s="105"/>
      <c r="G132" s="16">
        <v>297</v>
      </c>
      <c r="H132" s="71"/>
      <c r="I132" s="72">
        <f t="shared" si="2"/>
        <v>0</v>
      </c>
    </row>
    <row r="133" spans="1:9" ht="12.75" customHeight="1" thickBot="1">
      <c r="A133" s="111" t="s">
        <v>94</v>
      </c>
      <c r="B133" s="98" t="s">
        <v>238</v>
      </c>
      <c r="C133" s="158"/>
      <c r="D133" s="207">
        <v>1207.9</v>
      </c>
      <c r="E133" s="41">
        <v>750</v>
      </c>
      <c r="F133" s="105"/>
      <c r="G133" s="16">
        <v>1025</v>
      </c>
      <c r="H133" s="71">
        <f t="shared" si="3"/>
        <v>62.09123271794022</v>
      </c>
      <c r="I133" s="72">
        <f t="shared" si="2"/>
        <v>-457.9000000000001</v>
      </c>
    </row>
    <row r="134" spans="1:9" ht="26.25" customHeight="1" thickBot="1">
      <c r="A134" s="106" t="s">
        <v>264</v>
      </c>
      <c r="B134" s="98" t="s">
        <v>265</v>
      </c>
      <c r="C134" s="158"/>
      <c r="D134" s="207">
        <v>5108</v>
      </c>
      <c r="E134" s="41">
        <v>4987.3</v>
      </c>
      <c r="F134" s="105"/>
      <c r="G134" s="33"/>
      <c r="H134" s="71">
        <f t="shared" si="3"/>
        <v>97.63703993735318</v>
      </c>
      <c r="I134" s="72">
        <f t="shared" si="2"/>
        <v>-120.69999999999982</v>
      </c>
    </row>
    <row r="135" spans="1:9" ht="24" customHeight="1" thickBot="1">
      <c r="A135" s="106" t="s">
        <v>233</v>
      </c>
      <c r="B135" s="98" t="s">
        <v>234</v>
      </c>
      <c r="C135" s="158"/>
      <c r="D135" s="207">
        <v>128.3</v>
      </c>
      <c r="E135" s="41">
        <v>128.20608</v>
      </c>
      <c r="F135" s="105"/>
      <c r="G135" s="16">
        <v>204.744</v>
      </c>
      <c r="H135" s="71">
        <f t="shared" si="3"/>
        <v>99.92679657053777</v>
      </c>
      <c r="I135" s="72">
        <f t="shared" si="2"/>
        <v>-0.09392000000002554</v>
      </c>
    </row>
    <row r="136" spans="1:9" ht="17.25" customHeight="1" thickBot="1">
      <c r="A136" s="106" t="s">
        <v>275</v>
      </c>
      <c r="B136" s="98" t="s">
        <v>276</v>
      </c>
      <c r="C136" s="158"/>
      <c r="D136" s="207">
        <v>68.6</v>
      </c>
      <c r="E136" s="41">
        <v>68.6</v>
      </c>
      <c r="F136" s="105"/>
      <c r="G136" s="9"/>
      <c r="H136" s="71">
        <f>E136/D136*100</f>
        <v>100</v>
      </c>
      <c r="I136" s="72">
        <f>E136-D136</f>
        <v>0</v>
      </c>
    </row>
    <row r="137" spans="1:9" ht="48" customHeight="1" thickBot="1">
      <c r="A137" s="106" t="s">
        <v>153</v>
      </c>
      <c r="B137" s="98" t="s">
        <v>260</v>
      </c>
      <c r="C137" s="158">
        <v>1195.1</v>
      </c>
      <c r="D137" s="207">
        <v>1235.2</v>
      </c>
      <c r="E137" s="41">
        <v>1235.2</v>
      </c>
      <c r="F137" s="105"/>
      <c r="G137" s="16">
        <v>2925.2</v>
      </c>
      <c r="H137" s="71">
        <f t="shared" si="3"/>
        <v>100</v>
      </c>
      <c r="I137" s="72">
        <f t="shared" si="2"/>
        <v>0</v>
      </c>
    </row>
    <row r="138" spans="1:9" ht="47.25" customHeight="1" thickBot="1">
      <c r="A138" s="106" t="s">
        <v>153</v>
      </c>
      <c r="B138" s="180" t="s">
        <v>123</v>
      </c>
      <c r="C138" s="181">
        <v>3831.8</v>
      </c>
      <c r="D138" s="204">
        <v>3791.7</v>
      </c>
      <c r="E138" s="41">
        <v>3791.7</v>
      </c>
      <c r="F138" s="105"/>
      <c r="G138" s="16">
        <v>7943.7</v>
      </c>
      <c r="H138" s="71">
        <f t="shared" si="3"/>
        <v>100</v>
      </c>
      <c r="I138" s="72">
        <f t="shared" si="2"/>
        <v>0</v>
      </c>
    </row>
    <row r="139" spans="1:9" ht="27" customHeight="1" thickBot="1">
      <c r="A139" s="106" t="s">
        <v>268</v>
      </c>
      <c r="B139" s="180" t="s">
        <v>269</v>
      </c>
      <c r="C139" s="239"/>
      <c r="D139" s="242">
        <v>566.4</v>
      </c>
      <c r="E139" s="43">
        <v>481.446</v>
      </c>
      <c r="F139" s="243"/>
      <c r="G139" s="35"/>
      <c r="H139" s="240">
        <f t="shared" si="3"/>
        <v>85.00105932203391</v>
      </c>
      <c r="I139" s="72">
        <f t="shared" si="2"/>
        <v>-84.95399999999995</v>
      </c>
    </row>
    <row r="140" spans="1:9" ht="11.25" customHeight="1" thickBot="1">
      <c r="A140" s="154" t="s">
        <v>95</v>
      </c>
      <c r="B140" s="217" t="s">
        <v>96</v>
      </c>
      <c r="C140" s="219">
        <f>C142+C141</f>
        <v>31637</v>
      </c>
      <c r="D140" s="121">
        <f>D142+D141</f>
        <v>44393.5</v>
      </c>
      <c r="E140" s="121">
        <f>E142+E141</f>
        <v>41944.047</v>
      </c>
      <c r="F140" s="241">
        <f>F142+F141</f>
        <v>0</v>
      </c>
      <c r="G140" s="121">
        <f>G142+G141</f>
        <v>41959.82803</v>
      </c>
      <c r="H140" s="71">
        <f t="shared" si="3"/>
        <v>94.48240620811606</v>
      </c>
      <c r="I140" s="72">
        <f t="shared" si="2"/>
        <v>-2449.4530000000013</v>
      </c>
    </row>
    <row r="141" spans="1:9" ht="11.25" customHeight="1" thickBot="1">
      <c r="A141" s="159" t="s">
        <v>97</v>
      </c>
      <c r="B141" s="182" t="s">
        <v>231</v>
      </c>
      <c r="C141" s="220"/>
      <c r="D141" s="44">
        <v>12756.5</v>
      </c>
      <c r="E141" s="44">
        <v>11256.207</v>
      </c>
      <c r="F141" s="183"/>
      <c r="G141" s="24">
        <v>11006.475</v>
      </c>
      <c r="H141" s="71">
        <f t="shared" si="3"/>
        <v>88.23899188648925</v>
      </c>
      <c r="I141" s="72">
        <f t="shared" si="2"/>
        <v>-1500.2929999999997</v>
      </c>
    </row>
    <row r="142" spans="1:9" ht="11.25" customHeight="1" thickBot="1">
      <c r="A142" s="184" t="s">
        <v>97</v>
      </c>
      <c r="B142" s="218" t="s">
        <v>98</v>
      </c>
      <c r="C142" s="221">
        <v>31637</v>
      </c>
      <c r="D142" s="40">
        <v>31637</v>
      </c>
      <c r="E142" s="40">
        <v>30687.84</v>
      </c>
      <c r="G142" s="13">
        <v>30953.35303</v>
      </c>
      <c r="H142" s="71">
        <f t="shared" si="3"/>
        <v>96.99984195720202</v>
      </c>
      <c r="I142" s="72">
        <f t="shared" si="2"/>
        <v>-949.1599999999999</v>
      </c>
    </row>
    <row r="143" spans="1:9" ht="11.25" customHeight="1" thickBot="1">
      <c r="A143" s="154" t="s">
        <v>99</v>
      </c>
      <c r="B143" s="70" t="s">
        <v>117</v>
      </c>
      <c r="C143" s="36">
        <f>C154+C155+C145+C149+C147</f>
        <v>23193.958000000002</v>
      </c>
      <c r="D143" s="45">
        <f>D154+D155+D145+D149+D147+D150+D151+D148</f>
        <v>41498.633799999996</v>
      </c>
      <c r="E143" s="45">
        <f>E154+E155+E145+E149+E147+E146+E148+E152+E153+E150+E151</f>
        <v>35622.776849999995</v>
      </c>
      <c r="F143" s="157">
        <f>F154+F155+F145+F149+F147+F146+F148+F152+F153</f>
        <v>0</v>
      </c>
      <c r="G143" s="45">
        <f>G144+G148+G150+G154+G155+G149+G152+G153+G151</f>
        <v>32836.96806</v>
      </c>
      <c r="H143" s="71">
        <f t="shared" si="3"/>
        <v>85.8408424279259</v>
      </c>
      <c r="I143" s="72">
        <f aca="true" t="shared" si="4" ref="I143:I165">E143-D143</f>
        <v>-5875.856950000001</v>
      </c>
    </row>
    <row r="144" spans="1:9" ht="11.25" customHeight="1" thickBot="1">
      <c r="A144" s="154" t="s">
        <v>100</v>
      </c>
      <c r="B144" s="70" t="s">
        <v>117</v>
      </c>
      <c r="C144" s="36"/>
      <c r="D144" s="45"/>
      <c r="E144" s="45">
        <f>E145+E146+E148</f>
        <v>1479.2</v>
      </c>
      <c r="F144" s="113"/>
      <c r="G144" s="45">
        <f>G145+G146+G147</f>
        <v>2029.69</v>
      </c>
      <c r="H144" s="71"/>
      <c r="I144" s="72">
        <f t="shared" si="4"/>
        <v>1479.2</v>
      </c>
    </row>
    <row r="145" spans="1:9" ht="11.25" customHeight="1" thickBot="1">
      <c r="A145" s="106" t="s">
        <v>100</v>
      </c>
      <c r="B145" s="185" t="s">
        <v>215</v>
      </c>
      <c r="C145" s="158">
        <v>1479.2</v>
      </c>
      <c r="D145" s="207">
        <v>1479.2</v>
      </c>
      <c r="E145" s="39">
        <v>1479.2</v>
      </c>
      <c r="F145" s="84"/>
      <c r="G145" s="15">
        <v>1504</v>
      </c>
      <c r="H145" s="71">
        <f>E145/D145*100</f>
        <v>100</v>
      </c>
      <c r="I145" s="72">
        <f t="shared" si="4"/>
        <v>0</v>
      </c>
    </row>
    <row r="146" spans="1:9" ht="11.25" customHeight="1" thickBot="1">
      <c r="A146" s="106" t="s">
        <v>100</v>
      </c>
      <c r="B146" s="79" t="s">
        <v>212</v>
      </c>
      <c r="C146" s="162"/>
      <c r="D146" s="209"/>
      <c r="E146" s="39"/>
      <c r="F146" s="84"/>
      <c r="G146" s="15">
        <v>525.69</v>
      </c>
      <c r="H146" s="71"/>
      <c r="I146" s="72">
        <f t="shared" si="4"/>
        <v>0</v>
      </c>
    </row>
    <row r="147" spans="1:9" ht="24" customHeight="1" thickBot="1">
      <c r="A147" s="106" t="s">
        <v>100</v>
      </c>
      <c r="B147" s="100" t="s">
        <v>180</v>
      </c>
      <c r="C147" s="162"/>
      <c r="D147" s="209"/>
      <c r="E147" s="39"/>
      <c r="F147" s="84"/>
      <c r="G147" s="39"/>
      <c r="H147" s="71"/>
      <c r="I147" s="72">
        <f t="shared" si="4"/>
        <v>0</v>
      </c>
    </row>
    <row r="148" spans="1:9" ht="11.25" customHeight="1" thickBot="1">
      <c r="A148" s="106" t="s">
        <v>221</v>
      </c>
      <c r="B148" s="110" t="s">
        <v>222</v>
      </c>
      <c r="C148" s="162"/>
      <c r="D148" s="209">
        <v>60.8</v>
      </c>
      <c r="E148" s="39"/>
      <c r="F148" s="84"/>
      <c r="G148" s="39"/>
      <c r="H148" s="71"/>
      <c r="I148" s="72">
        <f t="shared" si="4"/>
        <v>-60.8</v>
      </c>
    </row>
    <row r="149" spans="1:9" ht="11.25" customHeight="1" thickBot="1">
      <c r="A149" s="111" t="s">
        <v>239</v>
      </c>
      <c r="B149" s="171" t="s">
        <v>240</v>
      </c>
      <c r="C149" s="186"/>
      <c r="D149" s="213">
        <v>13.6</v>
      </c>
      <c r="E149" s="39"/>
      <c r="F149" s="84"/>
      <c r="G149" s="15">
        <v>15.2</v>
      </c>
      <c r="H149" s="71"/>
      <c r="I149" s="72">
        <f t="shared" si="4"/>
        <v>-13.6</v>
      </c>
    </row>
    <row r="150" spans="1:9" ht="24" customHeight="1" thickBot="1">
      <c r="A150" s="111" t="s">
        <v>154</v>
      </c>
      <c r="B150" s="100" t="s">
        <v>155</v>
      </c>
      <c r="C150" s="186"/>
      <c r="D150" s="213">
        <v>100</v>
      </c>
      <c r="E150" s="38">
        <v>100</v>
      </c>
      <c r="F150" s="82"/>
      <c r="G150" s="14">
        <v>100</v>
      </c>
      <c r="H150" s="71"/>
      <c r="I150" s="72">
        <f t="shared" si="4"/>
        <v>0</v>
      </c>
    </row>
    <row r="151" spans="1:9" ht="25.5" customHeight="1" thickBot="1">
      <c r="A151" s="99" t="s">
        <v>156</v>
      </c>
      <c r="B151" s="100" t="s">
        <v>157</v>
      </c>
      <c r="C151" s="187"/>
      <c r="D151" s="214">
        <v>100</v>
      </c>
      <c r="E151" s="41">
        <v>100</v>
      </c>
      <c r="F151" s="105"/>
      <c r="G151" s="16">
        <v>50</v>
      </c>
      <c r="H151" s="71"/>
      <c r="I151" s="72">
        <f t="shared" si="4"/>
        <v>0</v>
      </c>
    </row>
    <row r="152" spans="1:9" ht="11.25" customHeight="1" thickBot="1">
      <c r="A152" s="111" t="s">
        <v>223</v>
      </c>
      <c r="B152" s="150" t="s">
        <v>224</v>
      </c>
      <c r="C152" s="160"/>
      <c r="D152" s="208"/>
      <c r="E152" s="40"/>
      <c r="F152" s="93"/>
      <c r="G152" s="13">
        <v>2555</v>
      </c>
      <c r="H152" s="71"/>
      <c r="I152" s="72">
        <f t="shared" si="4"/>
        <v>0</v>
      </c>
    </row>
    <row r="153" spans="1:9" ht="11.25" customHeight="1" thickBot="1">
      <c r="A153" s="111" t="s">
        <v>225</v>
      </c>
      <c r="B153" s="180" t="s">
        <v>226</v>
      </c>
      <c r="C153" s="160"/>
      <c r="D153" s="208"/>
      <c r="E153" s="40"/>
      <c r="F153" s="93"/>
      <c r="G153" s="40"/>
      <c r="H153" s="71"/>
      <c r="I153" s="72">
        <f t="shared" si="4"/>
        <v>0</v>
      </c>
    </row>
    <row r="154" spans="1:9" ht="11.25" customHeight="1" thickBot="1">
      <c r="A154" s="154" t="s">
        <v>112</v>
      </c>
      <c r="B154" s="188" t="s">
        <v>113</v>
      </c>
      <c r="C154" s="36">
        <v>21567.358</v>
      </c>
      <c r="D154" s="45">
        <v>27832.9338</v>
      </c>
      <c r="E154" s="45">
        <v>24983.88732</v>
      </c>
      <c r="F154" s="113"/>
      <c r="G154" s="12">
        <v>17614.26776</v>
      </c>
      <c r="H154" s="71">
        <f>E154/D154*100</f>
        <v>89.76375792623055</v>
      </c>
      <c r="I154" s="72">
        <f t="shared" si="4"/>
        <v>-2849.0464799999972</v>
      </c>
    </row>
    <row r="155" spans="1:9" ht="11.25" customHeight="1" thickBot="1">
      <c r="A155" s="94" t="s">
        <v>101</v>
      </c>
      <c r="B155" s="95" t="s">
        <v>209</v>
      </c>
      <c r="C155" s="34">
        <f>C158+C156+C159</f>
        <v>147.4</v>
      </c>
      <c r="D155" s="42">
        <f>D158+D156+D159+D160</f>
        <v>11912.1</v>
      </c>
      <c r="E155" s="42">
        <f>E158+E156+E159+E157+E160</f>
        <v>8959.68953</v>
      </c>
      <c r="F155" s="189"/>
      <c r="G155" s="42">
        <f>G158+G156+G159+G157+G160</f>
        <v>10472.810300000001</v>
      </c>
      <c r="H155" s="71">
        <f>E155/D155*100</f>
        <v>75.21502950781138</v>
      </c>
      <c r="I155" s="72">
        <f t="shared" si="4"/>
        <v>-2952.4104700000007</v>
      </c>
    </row>
    <row r="156" spans="1:9" ht="24" customHeight="1" thickBot="1">
      <c r="A156" s="106" t="s">
        <v>102</v>
      </c>
      <c r="B156" s="98" t="s">
        <v>232</v>
      </c>
      <c r="C156" s="175"/>
      <c r="D156" s="211">
        <v>10595.7</v>
      </c>
      <c r="E156" s="39">
        <v>7774.37048</v>
      </c>
      <c r="F156" s="77"/>
      <c r="G156" s="245">
        <v>9221.315</v>
      </c>
      <c r="H156" s="71">
        <f>E156/D156*100</f>
        <v>73.37288220693299</v>
      </c>
      <c r="I156" s="72">
        <f t="shared" si="4"/>
        <v>-2821.329520000001</v>
      </c>
    </row>
    <row r="157" spans="1:9" ht="25.5" customHeight="1" thickBot="1">
      <c r="A157" s="106" t="s">
        <v>102</v>
      </c>
      <c r="B157" s="98" t="s">
        <v>218</v>
      </c>
      <c r="C157" s="175"/>
      <c r="D157" s="211"/>
      <c r="E157" s="39"/>
      <c r="F157" s="77"/>
      <c r="G157" s="39"/>
      <c r="H157" s="71"/>
      <c r="I157" s="72">
        <f t="shared" si="4"/>
        <v>0</v>
      </c>
    </row>
    <row r="158" spans="1:9" ht="11.25" customHeight="1" thickBot="1">
      <c r="A158" s="106" t="s">
        <v>102</v>
      </c>
      <c r="B158" s="107" t="s">
        <v>210</v>
      </c>
      <c r="C158" s="158"/>
      <c r="D158" s="207"/>
      <c r="E158" s="39"/>
      <c r="F158" s="84"/>
      <c r="G158" s="39"/>
      <c r="H158" s="71"/>
      <c r="I158" s="72">
        <f t="shared" si="4"/>
        <v>0</v>
      </c>
    </row>
    <row r="159" spans="1:9" ht="11.25" customHeight="1" thickBot="1">
      <c r="A159" s="106" t="s">
        <v>102</v>
      </c>
      <c r="B159" s="100" t="s">
        <v>217</v>
      </c>
      <c r="C159" s="164">
        <v>147.4</v>
      </c>
      <c r="D159" s="133">
        <v>147.4</v>
      </c>
      <c r="E159" s="39">
        <v>16.31905</v>
      </c>
      <c r="F159" s="84"/>
      <c r="G159" s="245">
        <v>82.4953</v>
      </c>
      <c r="H159" s="71">
        <f>E159/D159*100</f>
        <v>11.071268656716418</v>
      </c>
      <c r="I159" s="72">
        <f t="shared" si="4"/>
        <v>-131.08095</v>
      </c>
    </row>
    <row r="160" spans="1:9" ht="11.25" customHeight="1" thickBot="1">
      <c r="A160" s="106" t="s">
        <v>102</v>
      </c>
      <c r="B160" s="150" t="s">
        <v>249</v>
      </c>
      <c r="C160" s="164"/>
      <c r="D160" s="133">
        <v>1169</v>
      </c>
      <c r="E160" s="39">
        <v>1169</v>
      </c>
      <c r="F160" s="84"/>
      <c r="G160" s="39">
        <v>1169</v>
      </c>
      <c r="H160" s="71"/>
      <c r="I160" s="72">
        <f t="shared" si="4"/>
        <v>0</v>
      </c>
    </row>
    <row r="161" spans="1:9" ht="11.25" customHeight="1" thickBot="1">
      <c r="A161" s="190" t="s">
        <v>137</v>
      </c>
      <c r="B161" s="201" t="s">
        <v>132</v>
      </c>
      <c r="C161" s="191"/>
      <c r="D161" s="215">
        <v>4181</v>
      </c>
      <c r="E161" s="75">
        <v>4180.25445</v>
      </c>
      <c r="F161" s="84"/>
      <c r="G161" s="7">
        <v>3000</v>
      </c>
      <c r="H161" s="71">
        <f>E161/D161*100</f>
        <v>99.98216814159294</v>
      </c>
      <c r="I161" s="72">
        <f t="shared" si="4"/>
        <v>-0.7455499999996391</v>
      </c>
    </row>
    <row r="162" spans="1:9" ht="11.25" customHeight="1" thickBot="1">
      <c r="A162" s="190" t="s">
        <v>128</v>
      </c>
      <c r="B162" s="192" t="s">
        <v>70</v>
      </c>
      <c r="C162" s="191"/>
      <c r="D162" s="215"/>
      <c r="E162" s="46"/>
      <c r="F162" s="193"/>
      <c r="G162" s="46">
        <f>G163</f>
        <v>3.6</v>
      </c>
      <c r="H162" s="71"/>
      <c r="I162" s="72">
        <f t="shared" si="4"/>
        <v>0</v>
      </c>
    </row>
    <row r="163" spans="1:9" ht="11.25" customHeight="1" thickBot="1">
      <c r="A163" s="99" t="s">
        <v>158</v>
      </c>
      <c r="B163" s="104" t="s">
        <v>196</v>
      </c>
      <c r="C163" s="33"/>
      <c r="D163" s="41"/>
      <c r="E163" s="38">
        <v>27.3398</v>
      </c>
      <c r="F163" s="82"/>
      <c r="G163" s="38">
        <v>3.6</v>
      </c>
      <c r="H163" s="71"/>
      <c r="I163" s="72">
        <f t="shared" si="4"/>
        <v>27.3398</v>
      </c>
    </row>
    <row r="164" spans="1:9" ht="11.25" customHeight="1" thickBot="1">
      <c r="A164" s="190" t="s">
        <v>129</v>
      </c>
      <c r="B164" s="192" t="s">
        <v>71</v>
      </c>
      <c r="C164" s="37"/>
      <c r="D164" s="46"/>
      <c r="E164" s="46">
        <v>-39.3398</v>
      </c>
      <c r="F164" s="193"/>
      <c r="G164" s="8">
        <v>-1269.89709</v>
      </c>
      <c r="H164" s="71"/>
      <c r="I164" s="72">
        <f t="shared" si="4"/>
        <v>-39.3398</v>
      </c>
    </row>
    <row r="165" spans="1:9" ht="11.25" customHeight="1" thickBot="1">
      <c r="A165" s="154"/>
      <c r="B165" s="70" t="s">
        <v>103</v>
      </c>
      <c r="C165" s="36">
        <f>C87+C8</f>
        <v>364304.40691</v>
      </c>
      <c r="D165" s="45">
        <f>D87+D8</f>
        <v>426507.50081</v>
      </c>
      <c r="E165" s="45">
        <f>E87+E8</f>
        <v>389492.61997000006</v>
      </c>
      <c r="F165" s="36">
        <f>F87+F8</f>
        <v>0</v>
      </c>
      <c r="G165" s="45">
        <f>G8+G87</f>
        <v>426413.75500999996</v>
      </c>
      <c r="H165" s="71">
        <f>E165/D165*100</f>
        <v>91.32139979491491</v>
      </c>
      <c r="I165" s="72">
        <f t="shared" si="4"/>
        <v>-37014.88083999994</v>
      </c>
    </row>
    <row r="166" spans="1:9" ht="11.25" customHeight="1">
      <c r="A166" s="1"/>
      <c r="B166" s="53"/>
      <c r="C166" s="53"/>
      <c r="D166" s="216"/>
      <c r="F166" s="194"/>
      <c r="G166" s="195"/>
      <c r="H166" s="5"/>
      <c r="I166" s="196"/>
    </row>
    <row r="167" spans="1:8" ht="11.25" customHeight="1">
      <c r="A167" s="2" t="s">
        <v>235</v>
      </c>
      <c r="B167" s="2"/>
      <c r="C167" s="6"/>
      <c r="D167" s="27"/>
      <c r="E167" s="25"/>
      <c r="F167" s="5"/>
      <c r="G167" s="25"/>
      <c r="H167" s="2"/>
    </row>
    <row r="168" spans="1:8" ht="11.25" customHeight="1">
      <c r="A168" s="2" t="s">
        <v>205</v>
      </c>
      <c r="B168" s="4"/>
      <c r="C168" s="4"/>
      <c r="D168" s="28"/>
      <c r="E168" s="25" t="s">
        <v>236</v>
      </c>
      <c r="F168" s="11"/>
      <c r="G168" s="197"/>
      <c r="H168" s="2"/>
    </row>
    <row r="169" spans="1:8" ht="11.25" customHeight="1">
      <c r="A169" s="2"/>
      <c r="B169" s="4"/>
      <c r="C169" s="4"/>
      <c r="D169" s="28"/>
      <c r="E169" s="25"/>
      <c r="F169" s="11"/>
      <c r="G169" s="197"/>
      <c r="H169" s="2"/>
    </row>
    <row r="170" spans="1:7" ht="11.25" customHeight="1">
      <c r="A170" s="10" t="s">
        <v>206</v>
      </c>
      <c r="B170" s="2"/>
      <c r="C170" s="2"/>
      <c r="D170" s="29"/>
      <c r="E170" s="26"/>
      <c r="F170" s="3"/>
      <c r="G170" s="26"/>
    </row>
    <row r="171" spans="1:7" ht="11.25" customHeight="1">
      <c r="A171" s="10" t="s">
        <v>207</v>
      </c>
      <c r="C171" s="2"/>
      <c r="D171" s="29"/>
      <c r="E171" s="26"/>
      <c r="F171" s="3"/>
      <c r="G171" s="198"/>
    </row>
    <row r="172" spans="1:6" ht="11.25" customHeight="1">
      <c r="A172" s="1"/>
      <c r="F172" s="48"/>
    </row>
    <row r="173" ht="11.25" customHeight="1">
      <c r="A173" s="1"/>
    </row>
    <row r="174" ht="11.25" customHeight="1">
      <c r="A174" s="1"/>
    </row>
    <row r="175" ht="11.25" customHeight="1">
      <c r="A175" s="1"/>
    </row>
    <row r="176" ht="11.25" customHeight="1">
      <c r="A176" s="1"/>
    </row>
    <row r="177" ht="11.25" customHeight="1">
      <c r="A177" s="1"/>
    </row>
    <row r="178" ht="11.25" customHeight="1">
      <c r="A178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2016-12-05T09:58:18Z</cp:lastPrinted>
  <dcterms:created xsi:type="dcterms:W3CDTF">2005-05-20T13:40:13Z</dcterms:created>
  <dcterms:modified xsi:type="dcterms:W3CDTF">2016-12-08T07:40:17Z</dcterms:modified>
  <cp:category/>
  <cp:version/>
  <cp:contentType/>
  <cp:contentStatus/>
</cp:coreProperties>
</file>