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<sst xmlns="http://schemas.openxmlformats.org/spreadsheetml/2006/main" count="73" uniqueCount="66">
  <si>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Субвенции бюджетам субъектов Российской Федерации и муниципальных образований</t>
  </si>
  <si>
    <t>Иные межбюджетные трансферты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</si>
  <si>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</si>
  <si>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</si>
  <si>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</si>
  <si>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</si>
  <si>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</si>
  <si>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</si>
  <si>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</si>
  <si>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</si>
  <si>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</si>
  <si>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</si>
  <si>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</si>
  <si>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</si>
  <si>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</si>
  <si>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</si>
  <si>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</si>
  <si>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</si>
  <si>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</si>
  <si>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</si>
  <si>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</si>
  <si>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</si>
  <si>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</si>
  <si>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</si>
  <si>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Единый налог на вмененный доход для отдельных видов деятельности</t>
  </si>
  <si>
    <t>Единый сельскохозяйственный налог</t>
  </si>
  <si>
    <t>1 05 01000 00 0000 110</t>
  </si>
  <si>
    <t>1 17 00000 00 0000 000</t>
  </si>
  <si>
    <t>1 05 04020 02 0000 110</t>
  </si>
  <si>
    <t>1 05 02020 02 0000 110</t>
  </si>
  <si>
    <t>1 05 03020 01 0000 110</t>
  </si>
  <si>
    <t>Исполнено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</si>
  <si>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</si>
  <si>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</si>
  <si>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</si>
  <si>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</si>
  <si>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</si>
  <si>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</si>
  <si>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000 20000000000000000</t>
  </si>
  <si>
    <t>000 20200000000000000</t>
  </si>
  <si>
    <t>000 20700000000000000</t>
  </si>
  <si>
    <t>000 21800000000000000</t>
  </si>
  <si>
    <t>000 21900000000000000</t>
  </si>
  <si>
    <t>Доходы бюджета - ИТОГО</t>
  </si>
  <si>
    <t>Первоначальный утвержденный план</t>
  </si>
  <si>
    <t>Уточненный утвержденный план</t>
  </si>
  <si>
    <t>В связи с увеличением количества плательщиков</t>
  </si>
  <si>
    <t>Средства поступают из областного бюджета</t>
  </si>
  <si>
    <t>В связи с увеличением количества продаваемого имущества.</t>
  </si>
  <si>
    <t>000 20201000000000150</t>
  </si>
  <si>
    <t>000 20202000000000150</t>
  </si>
  <si>
    <t>000 20203000000000150</t>
  </si>
  <si>
    <t>000 20204000000000150</t>
  </si>
  <si>
    <t>Код бюджетной классификации РФ</t>
  </si>
  <si>
    <t>Причины отклонения</t>
  </si>
  <si>
    <t xml:space="preserve">Отклонение </t>
  </si>
  <si>
    <t>В связи с уменьшением количества плательщиков</t>
  </si>
  <si>
    <t>ПРОЧИЕ НЕНАЛОГОВЫЕ ДОХОДЫ</t>
  </si>
  <si>
    <t>В связи с увеличением количества правонарушений</t>
  </si>
  <si>
    <t>Средства поступают из бюджета сельских поселений</t>
  </si>
  <si>
    <t>В связи с увеличением сдачи в аренду земельных участков</t>
  </si>
  <si>
    <t>В связи с тем, что плановые показатели планируются на основании данных главного администратора доходов</t>
  </si>
  <si>
    <t>СВЕДЕНИЯ ОБ ИСПОЛНЕНИИ БЮДЖЕТА МУНИЦИПАЛЬНОГО ОБРАЗОВАНИЯ АЛЕКСАНДРОВСКИЙ РАЙОН ЗА 2020 ГОД</t>
  </si>
  <si>
    <t>1 13 00000 00 0000 000</t>
  </si>
  <si>
    <t>ДОХОДЫ ОТ ОКАЗАНИЯ ПЛАТНЫХ УСЛУГ И КОМПЕНСАЦИИ ЗАТРАТ ГОСУДАРСТВА</t>
  </si>
  <si>
    <t>Платежи поступили в конце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</si>
</sst>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#,##0.000"/>
    <numFmt numFmtId="172" formatCode="0.000"/>
    <numFmt numFmtId="173" formatCode="0.0000"/>
    <numFmt numFmtId="174" formatCode="#,##0.0000"/>
    <numFmt numFmtId="175" formatCode="#,##0.00000"/>
    <numFmt numFmtId="176" formatCode="0.00000"/>
    <numFmt numFmtId="177" formatCode="0.000000"/>
    <numFmt numFmtId="178" formatCode="#,##0.000000"/>
    <numFmt numFmtId="179" formatCode="#,##0.0000000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&quot;###,##0.00"/>
    <numFmt numFmtId="185" formatCode="&quot;&quot;#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75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175" fontId="5" fillId="0" borderId="11" xfId="0" applyNumberFormat="1" applyFont="1" applyBorder="1" applyAlignment="1">
      <alignment horizontal="right" wrapText="1"/>
    </xf>
    <xf numFmtId="176" fontId="5" fillId="0" borderId="11" xfId="0" applyNumberFormat="1" applyFont="1" applyBorder="1" applyAlignment="1">
      <alignment horizontal="right" wrapText="1"/>
    </xf>
    <xf numFmtId="175" fontId="6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175" fontId="6" fillId="0" borderId="11" xfId="0" applyNumberFormat="1" applyFont="1" applyBorder="1" applyAlignment="1">
      <alignment horizontal="right" wrapText="1"/>
    </xf>
    <xf numFmtId="175" fontId="6" fillId="33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184" fontId="8" fillId="0" borderId="13" xfId="0" applyNumberFormat="1" applyFont="1" applyBorder="1" applyAlignment="1">
      <alignment horizontal="left" vertical="top" wrapText="1"/>
    </xf>
    <xf numFmtId="184" fontId="9" fillId="0" borderId="13" xfId="0" applyNumberFormat="1" applyFont="1" applyBorder="1" applyAlignment="1">
      <alignment horizontal="left"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5" fillId="0" borderId="11" xfId="0" applyNumberFormat="1" applyFont="1" applyBorder="1" applyAlignment="1">
      <alignment horizontal="justify" vertical="top" wrapText="1"/>
    </xf>
    <xf numFmtId="184" fontId="8" fillId="0" borderId="14" xfId="0" applyNumberFormat="1" applyFont="1" applyBorder="1" applyAlignment="1">
      <alignment horizontal="center" wrapText="1"/>
    </xf>
    <xf numFmtId="184" fontId="9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176" fontId="5" fillId="0" borderId="11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84" fontId="9" fillId="0" borderId="11" xfId="0" applyNumberFormat="1" applyFont="1" applyBorder="1" applyAlignment="1">
      <alignment horizontal="center" wrapText="1"/>
    </xf>
    <xf numFmtId="184" fontId="9" fillId="0" borderId="12" xfId="0" applyNumberFormat="1" applyFont="1" applyBorder="1" applyAlignment="1">
      <alignment horizontal="center" vertical="top" wrapText="1"/>
    </xf>
    <xf numFmtId="175" fontId="5" fillId="0" borderId="11" xfId="71" applyNumberFormat="1" applyFont="1" applyBorder="1" applyAlignment="1">
      <alignment/>
    </xf>
    <xf numFmtId="189" fontId="5" fillId="0" borderId="11" xfId="71" applyNumberFormat="1" applyFont="1" applyBorder="1" applyAlignment="1">
      <alignment horizontal="center" vertical="center"/>
    </xf>
    <xf numFmtId="189" fontId="5" fillId="0" borderId="15" xfId="71" applyNumberFormat="1" applyFont="1" applyBorder="1" applyAlignment="1">
      <alignment horizontal="center" vertical="center"/>
    </xf>
    <xf numFmtId="189" fontId="5" fillId="0" borderId="11" xfId="71" applyNumberFormat="1" applyFont="1" applyBorder="1" applyAlignment="1">
      <alignment horizontal="right" vertical="center"/>
    </xf>
    <xf numFmtId="175" fontId="6" fillId="0" borderId="15" xfId="0" applyNumberFormat="1" applyFont="1" applyBorder="1" applyAlignment="1">
      <alignment horizontal="right" wrapText="1"/>
    </xf>
    <xf numFmtId="175" fontId="5" fillId="0" borderId="15" xfId="0" applyNumberFormat="1" applyFont="1" applyBorder="1" applyAlignment="1">
      <alignment horizontal="right" wrapText="1"/>
    </xf>
    <xf numFmtId="175" fontId="5" fillId="0" borderId="15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75" fontId="6" fillId="0" borderId="11" xfId="0" applyNumberFormat="1" applyFont="1" applyBorder="1" applyAlignment="1">
      <alignment horizontal="right" vertical="center" wrapText="1"/>
    </xf>
    <xf numFmtId="175" fontId="6" fillId="0" borderId="15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69" zoomScaleNormal="69" zoomScalePageLayoutView="0" workbookViewId="0" topLeftCell="A1">
      <selection activeCell="G19" sqref="G19"/>
    </sheetView>
  </sheetViews>
  <sheetFormatPr defaultColWidth="9.00390625" defaultRowHeight="12.75"/>
  <cols>
    <col min="1" max="1" width="33.875" style="1" customWidth="1"/>
    <col min="2" max="2" width="109.25390625" style="1" customWidth="1"/>
    <col min="3" max="3" width="22.125" style="1" customWidth="1"/>
    <col min="4" max="4" width="24.125" style="1" customWidth="1"/>
    <col min="5" max="5" width="23.875" style="1" customWidth="1"/>
    <col min="6" max="6" width="16.25390625" style="1" customWidth="1"/>
    <col min="7" max="7" width="63.75390625" style="1" customWidth="1"/>
    <col min="8" max="16384" width="9.125" style="1" customWidth="1"/>
  </cols>
  <sheetData>
    <row r="1" spans="1:7" ht="15.75">
      <c r="A1" s="44" t="s">
        <v>62</v>
      </c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6.5" thickBot="1">
      <c r="A3" s="46"/>
      <c r="B3" s="46"/>
      <c r="C3" s="46"/>
      <c r="D3" s="46"/>
      <c r="E3" s="46"/>
      <c r="F3" s="46"/>
      <c r="G3" s="46"/>
    </row>
    <row r="4" spans="1:7" s="2" customFormat="1" ht="18" customHeight="1">
      <c r="A4" s="48" t="s">
        <v>53</v>
      </c>
      <c r="B4" s="42" t="s">
        <v>2</v>
      </c>
      <c r="C4" s="42" t="s">
        <v>44</v>
      </c>
      <c r="D4" s="42" t="s">
        <v>45</v>
      </c>
      <c r="E4" s="42" t="s">
        <v>31</v>
      </c>
      <c r="F4" s="42" t="s">
        <v>55</v>
      </c>
      <c r="G4" s="42" t="s">
        <v>54</v>
      </c>
    </row>
    <row r="5" spans="1:7" s="2" customFormat="1" ht="39" customHeight="1" thickBot="1">
      <c r="A5" s="49"/>
      <c r="B5" s="43"/>
      <c r="C5" s="47"/>
      <c r="D5" s="47"/>
      <c r="E5" s="43"/>
      <c r="F5" s="43"/>
      <c r="G5" s="43"/>
    </row>
    <row r="6" spans="1:7" s="2" customFormat="1" ht="21.75" customHeight="1">
      <c r="A6" s="3" t="s">
        <v>3</v>
      </c>
      <c r="B6" s="4" t="s">
        <v>4</v>
      </c>
      <c r="C6" s="5">
        <f>C7+C9+C14+C15+C16+C18+C19+C20+C17</f>
        <v>86113.143</v>
      </c>
      <c r="D6" s="5">
        <f>D7+D9+D14+D15+D16+D18+D19+D20+D17</f>
        <v>87444.151</v>
      </c>
      <c r="E6" s="5">
        <f>E7+E9+E14+E15+E16+E18+E19+E20+E17</f>
        <v>90162.59823</v>
      </c>
      <c r="F6" s="6">
        <f>E6/C6*100</f>
        <v>104.7024822099456</v>
      </c>
      <c r="G6" s="5"/>
    </row>
    <row r="7" spans="1:7" s="2" customFormat="1" ht="21" customHeight="1">
      <c r="A7" s="7" t="s">
        <v>5</v>
      </c>
      <c r="B7" s="8" t="s">
        <v>6</v>
      </c>
      <c r="C7" s="9">
        <f>C8</f>
        <v>52156.9</v>
      </c>
      <c r="D7" s="9">
        <f>D8</f>
        <v>52499.2</v>
      </c>
      <c r="E7" s="9">
        <f>E8</f>
        <v>54627.34765</v>
      </c>
      <c r="F7" s="6">
        <f aca="true" t="shared" si="0" ref="F7:F15">E7/C7*100</f>
        <v>104.73656917876637</v>
      </c>
      <c r="G7" s="11"/>
    </row>
    <row r="8" spans="1:7" s="2" customFormat="1" ht="23.25" customHeight="1">
      <c r="A8" s="36" t="s">
        <v>7</v>
      </c>
      <c r="B8" s="37" t="s">
        <v>8</v>
      </c>
      <c r="C8" s="38">
        <v>52156.9</v>
      </c>
      <c r="D8" s="39">
        <v>52499.2</v>
      </c>
      <c r="E8" s="38">
        <v>54627.34765</v>
      </c>
      <c r="F8" s="40">
        <f>E8/C8*100</f>
        <v>104.73656917876637</v>
      </c>
      <c r="G8" s="41" t="s">
        <v>65</v>
      </c>
    </row>
    <row r="9" spans="1:7" s="2" customFormat="1" ht="20.25" customHeight="1">
      <c r="A9" s="7" t="s">
        <v>9</v>
      </c>
      <c r="B9" s="8" t="s">
        <v>10</v>
      </c>
      <c r="C9" s="9">
        <f>C10+C11+C12+C13</f>
        <v>22340.25</v>
      </c>
      <c r="D9" s="9">
        <f>D10+D11+D12+D13</f>
        <v>21251.25</v>
      </c>
      <c r="E9" s="9">
        <f>E10+E11+E12+E13</f>
        <v>21260.684170000004</v>
      </c>
      <c r="F9" s="6">
        <f t="shared" si="0"/>
        <v>95.16761974463135</v>
      </c>
      <c r="G9" s="14"/>
    </row>
    <row r="10" spans="1:7" s="2" customFormat="1" ht="27.75" customHeight="1">
      <c r="A10" s="12" t="s">
        <v>26</v>
      </c>
      <c r="B10" s="16" t="s">
        <v>32</v>
      </c>
      <c r="C10" s="13">
        <v>19088</v>
      </c>
      <c r="D10" s="32">
        <v>18000</v>
      </c>
      <c r="E10" s="13">
        <v>17949.18661</v>
      </c>
      <c r="F10" s="6">
        <f>E10/C10*100</f>
        <v>94.03387788139146</v>
      </c>
      <c r="G10" s="14" t="s">
        <v>56</v>
      </c>
    </row>
    <row r="11" spans="1:7" s="2" customFormat="1" ht="19.5" customHeight="1">
      <c r="A11" s="12" t="s">
        <v>28</v>
      </c>
      <c r="B11" s="16" t="s">
        <v>24</v>
      </c>
      <c r="C11" s="13">
        <v>506</v>
      </c>
      <c r="D11" s="32">
        <v>1100</v>
      </c>
      <c r="E11" s="13">
        <v>1130.60282</v>
      </c>
      <c r="F11" s="6">
        <f t="shared" si="0"/>
        <v>223.4392924901186</v>
      </c>
      <c r="G11" s="14" t="s">
        <v>46</v>
      </c>
    </row>
    <row r="12" spans="1:7" s="2" customFormat="1" ht="21.75" customHeight="1">
      <c r="A12" s="12" t="s">
        <v>29</v>
      </c>
      <c r="B12" s="16" t="s">
        <v>25</v>
      </c>
      <c r="C12" s="13">
        <v>1908.5</v>
      </c>
      <c r="D12" s="32">
        <v>1700.5</v>
      </c>
      <c r="E12" s="13">
        <v>1723.7387</v>
      </c>
      <c r="F12" s="6">
        <f t="shared" si="0"/>
        <v>90.31903065234478</v>
      </c>
      <c r="G12" s="14" t="s">
        <v>56</v>
      </c>
    </row>
    <row r="13" spans="1:7" s="2" customFormat="1" ht="19.5" customHeight="1">
      <c r="A13" s="12" t="s">
        <v>30</v>
      </c>
      <c r="B13" s="16" t="s">
        <v>33</v>
      </c>
      <c r="C13" s="13">
        <v>837.75</v>
      </c>
      <c r="D13" s="32">
        <v>450.75</v>
      </c>
      <c r="E13" s="13">
        <v>457.15604</v>
      </c>
      <c r="F13" s="6">
        <f t="shared" si="0"/>
        <v>54.56950641599523</v>
      </c>
      <c r="G13" s="14" t="s">
        <v>56</v>
      </c>
    </row>
    <row r="14" spans="1:7" s="2" customFormat="1" ht="56.25">
      <c r="A14" s="7" t="s">
        <v>11</v>
      </c>
      <c r="B14" s="17" t="s">
        <v>12</v>
      </c>
      <c r="C14" s="9">
        <v>1797.8</v>
      </c>
      <c r="D14" s="33">
        <v>2113.5</v>
      </c>
      <c r="E14" s="9">
        <v>2284.3476</v>
      </c>
      <c r="F14" s="6">
        <f t="shared" si="0"/>
        <v>127.06349983312938</v>
      </c>
      <c r="G14" s="14" t="s">
        <v>61</v>
      </c>
    </row>
    <row r="15" spans="1:7" s="2" customFormat="1" ht="42" customHeight="1">
      <c r="A15" s="7" t="s">
        <v>13</v>
      </c>
      <c r="B15" s="8" t="s">
        <v>14</v>
      </c>
      <c r="C15" s="9">
        <v>9375.3</v>
      </c>
      <c r="D15" s="33">
        <v>9455.3</v>
      </c>
      <c r="E15" s="9">
        <v>9799.86698</v>
      </c>
      <c r="F15" s="6">
        <f t="shared" si="0"/>
        <v>104.52856953910809</v>
      </c>
      <c r="G15" s="14" t="s">
        <v>60</v>
      </c>
    </row>
    <row r="16" spans="1:7" s="2" customFormat="1" ht="53.25" customHeight="1">
      <c r="A16" s="7" t="s">
        <v>15</v>
      </c>
      <c r="B16" s="8" t="s">
        <v>16</v>
      </c>
      <c r="C16" s="9">
        <v>115.893</v>
      </c>
      <c r="D16" s="33">
        <v>93.901</v>
      </c>
      <c r="E16" s="9">
        <v>-281.71089</v>
      </c>
      <c r="F16" s="6">
        <f>E16/C16*100</f>
        <v>-243.0784344179545</v>
      </c>
      <c r="G16" s="14" t="s">
        <v>61</v>
      </c>
    </row>
    <row r="17" spans="1:7" s="2" customFormat="1" ht="36" customHeight="1">
      <c r="A17" s="7" t="s">
        <v>63</v>
      </c>
      <c r="B17" s="8" t="s">
        <v>64</v>
      </c>
      <c r="C17" s="9">
        <v>0</v>
      </c>
      <c r="D17" s="33">
        <v>43</v>
      </c>
      <c r="E17" s="9">
        <v>42.89409</v>
      </c>
      <c r="F17" s="6" t="e">
        <f>E17/C17*100</f>
        <v>#DIV/0!</v>
      </c>
      <c r="G17" s="14"/>
    </row>
    <row r="18" spans="1:7" s="2" customFormat="1" ht="39.75" customHeight="1">
      <c r="A18" s="7" t="s">
        <v>17</v>
      </c>
      <c r="B18" s="8" t="s">
        <v>18</v>
      </c>
      <c r="C18" s="9">
        <v>239</v>
      </c>
      <c r="D18" s="33">
        <v>1300</v>
      </c>
      <c r="E18" s="9">
        <v>1696.48058</v>
      </c>
      <c r="F18" s="6">
        <f aca="true" t="shared" si="1" ref="F18:F25">E18/C18*100</f>
        <v>709.824510460251</v>
      </c>
      <c r="G18" s="14" t="s">
        <v>48</v>
      </c>
    </row>
    <row r="19" spans="1:7" s="2" customFormat="1" ht="37.5">
      <c r="A19" s="7" t="s">
        <v>19</v>
      </c>
      <c r="B19" s="8" t="s">
        <v>20</v>
      </c>
      <c r="C19" s="10">
        <v>88</v>
      </c>
      <c r="D19" s="33">
        <v>474</v>
      </c>
      <c r="E19" s="9">
        <v>463.58589</v>
      </c>
      <c r="F19" s="6">
        <f t="shared" si="1"/>
        <v>526.8021477272728</v>
      </c>
      <c r="G19" s="14" t="s">
        <v>58</v>
      </c>
    </row>
    <row r="20" spans="1:7" s="2" customFormat="1" ht="21.75" customHeight="1">
      <c r="A20" s="7" t="s">
        <v>27</v>
      </c>
      <c r="B20" s="8" t="s">
        <v>57</v>
      </c>
      <c r="C20" s="19"/>
      <c r="D20" s="33">
        <v>214</v>
      </c>
      <c r="E20" s="9">
        <v>269.10216</v>
      </c>
      <c r="F20" s="6" t="e">
        <f t="shared" si="1"/>
        <v>#DIV/0!</v>
      </c>
      <c r="G20" s="18"/>
    </row>
    <row r="21" spans="1:7" s="2" customFormat="1" ht="24" customHeight="1">
      <c r="A21" s="20" t="s">
        <v>38</v>
      </c>
      <c r="B21" s="17" t="s">
        <v>21</v>
      </c>
      <c r="C21" s="9">
        <f>C22+C27+C28+C29</f>
        <v>451685.901</v>
      </c>
      <c r="D21" s="9">
        <f>D22+D27+D28+D29</f>
        <v>397468.10441</v>
      </c>
      <c r="E21" s="9">
        <f>E22+E27+E28+E29</f>
        <v>390519.85766</v>
      </c>
      <c r="F21" s="6">
        <f t="shared" si="1"/>
        <v>86.45827925897558</v>
      </c>
      <c r="G21" s="14" t="s">
        <v>47</v>
      </c>
    </row>
    <row r="22" spans="1:7" s="2" customFormat="1" ht="41.25" customHeight="1">
      <c r="A22" s="20" t="s">
        <v>39</v>
      </c>
      <c r="B22" s="17" t="s">
        <v>22</v>
      </c>
      <c r="C22" s="9">
        <f>C23+C24+C25+C26</f>
        <v>451685.901</v>
      </c>
      <c r="D22" s="9">
        <f>D23+D24+D25+D26</f>
        <v>397468.10441</v>
      </c>
      <c r="E22" s="9">
        <f>E23+E24+E25+E26</f>
        <v>390519.85766</v>
      </c>
      <c r="F22" s="6">
        <f t="shared" si="1"/>
        <v>86.45827925897558</v>
      </c>
      <c r="G22" s="14" t="s">
        <v>47</v>
      </c>
    </row>
    <row r="23" spans="1:9" s="15" customFormat="1" ht="19.5" customHeight="1">
      <c r="A23" s="21" t="s">
        <v>49</v>
      </c>
      <c r="B23" s="17" t="s">
        <v>23</v>
      </c>
      <c r="C23" s="9">
        <v>154122</v>
      </c>
      <c r="D23" s="33">
        <v>155278.9</v>
      </c>
      <c r="E23" s="9">
        <v>155264.11023</v>
      </c>
      <c r="F23" s="6">
        <f t="shared" si="1"/>
        <v>100.74104295947366</v>
      </c>
      <c r="G23" s="14" t="s">
        <v>47</v>
      </c>
      <c r="I23" s="22"/>
    </row>
    <row r="24" spans="1:9" s="15" customFormat="1" ht="21.75" customHeight="1">
      <c r="A24" s="21" t="s">
        <v>50</v>
      </c>
      <c r="B24" s="17" t="s">
        <v>34</v>
      </c>
      <c r="C24" s="9">
        <v>90668.3</v>
      </c>
      <c r="D24" s="33">
        <v>28163.032</v>
      </c>
      <c r="E24" s="9">
        <v>27809.87393</v>
      </c>
      <c r="F24" s="6">
        <f>E24/C24*100</f>
        <v>30.672102520947238</v>
      </c>
      <c r="G24" s="14" t="s">
        <v>47</v>
      </c>
      <c r="I24" s="22"/>
    </row>
    <row r="25" spans="1:7" s="15" customFormat="1" ht="18.75" customHeight="1">
      <c r="A25" s="21" t="s">
        <v>51</v>
      </c>
      <c r="B25" s="17" t="s">
        <v>0</v>
      </c>
      <c r="C25" s="9">
        <v>180216.2</v>
      </c>
      <c r="D25" s="33">
        <v>177959</v>
      </c>
      <c r="E25" s="9">
        <v>176753.24195</v>
      </c>
      <c r="F25" s="6">
        <f t="shared" si="1"/>
        <v>98.07844242082564</v>
      </c>
      <c r="G25" s="14" t="s">
        <v>47</v>
      </c>
    </row>
    <row r="26" spans="1:7" s="15" customFormat="1" ht="25.5" customHeight="1">
      <c r="A26" s="21" t="s">
        <v>52</v>
      </c>
      <c r="B26" s="17" t="s">
        <v>1</v>
      </c>
      <c r="C26" s="9">
        <v>26679.401</v>
      </c>
      <c r="D26" s="33">
        <v>36067.17241</v>
      </c>
      <c r="E26" s="9">
        <v>30692.63155</v>
      </c>
      <c r="F26" s="6">
        <f>E26/C26*100</f>
        <v>115.04243123749292</v>
      </c>
      <c r="G26" s="14" t="s">
        <v>59</v>
      </c>
    </row>
    <row r="27" spans="1:7" s="23" customFormat="1" ht="24" customHeight="1">
      <c r="A27" s="21" t="s">
        <v>40</v>
      </c>
      <c r="B27" s="17" t="s">
        <v>35</v>
      </c>
      <c r="C27" s="10">
        <v>0</v>
      </c>
      <c r="D27" s="33">
        <v>0</v>
      </c>
      <c r="E27" s="9">
        <v>0</v>
      </c>
      <c r="F27" s="6"/>
      <c r="G27" s="18"/>
    </row>
    <row r="28" spans="1:7" s="2" customFormat="1" ht="93.75">
      <c r="A28" s="21" t="s">
        <v>41</v>
      </c>
      <c r="B28" s="17" t="s">
        <v>36</v>
      </c>
      <c r="C28" s="24">
        <v>0</v>
      </c>
      <c r="D28" s="34">
        <v>0</v>
      </c>
      <c r="E28" s="35">
        <v>0</v>
      </c>
      <c r="F28" s="6"/>
      <c r="G28" s="18"/>
    </row>
    <row r="29" spans="1:7" s="2" customFormat="1" ht="56.25">
      <c r="A29" s="21" t="s">
        <v>42</v>
      </c>
      <c r="B29" s="17" t="s">
        <v>37</v>
      </c>
      <c r="C29" s="24">
        <v>0</v>
      </c>
      <c r="D29" s="25">
        <v>0</v>
      </c>
      <c r="E29" s="24">
        <v>0</v>
      </c>
      <c r="F29" s="6"/>
      <c r="G29" s="18"/>
    </row>
    <row r="30" spans="1:7" s="15" customFormat="1" ht="18.75">
      <c r="A30" s="26"/>
      <c r="B30" s="27" t="s">
        <v>43</v>
      </c>
      <c r="C30" s="31">
        <f>C6+C21</f>
        <v>537799.044</v>
      </c>
      <c r="D30" s="30">
        <f>D6+D21</f>
        <v>484912.25541000004</v>
      </c>
      <c r="E30" s="29">
        <f>E6+E21</f>
        <v>480682.45589</v>
      </c>
      <c r="F30" s="6">
        <f>E30/C30*100</f>
        <v>89.37956682012992</v>
      </c>
      <c r="G30" s="28"/>
    </row>
  </sheetData>
  <sheetProtection/>
  <mergeCells count="8">
    <mergeCell ref="F4:F5"/>
    <mergeCell ref="G4:G5"/>
    <mergeCell ref="A1:G3"/>
    <mergeCell ref="B4:B5"/>
    <mergeCell ref="C4:C5"/>
    <mergeCell ref="D4:D5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KOMP1</cp:lastModifiedBy>
  <cp:lastPrinted>2016-12-09T05:52:51Z</cp:lastPrinted>
  <dcterms:created xsi:type="dcterms:W3CDTF">2008-10-16T03:47:53Z</dcterms:created>
  <dcterms:modified xsi:type="dcterms:W3CDTF">2021-12-24T07:44:31Z</dcterms:modified>
  <cp:category/>
  <cp:version/>
  <cp:contentType/>
  <cp:contentStatus/>
</cp:coreProperties>
</file>