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tabRatio="39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<sst xmlns="http://schemas.openxmlformats.org/spreadsheetml/2006/main" count="76" uniqueCount="69">
  <si>
    <t>Субвенции бюджетам субъектов Российской Федерации и муниципальных образований</t>
  </si>
  <si>
    <t>Иные межбюджетные трансферты</t>
  </si>
  <si>
    <t>Наименование кода дохода бюджета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</si>
  <si>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</si>
  <si>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</si>
  <si>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</si>
  <si>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</si>
  <si>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</si>
  <si>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</si>
  <si>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</si>
  <si>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</si>
  <si>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</si>
  <si>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</si>
  <si>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</si>
  <si>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</si>
  <si>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</si>
  <si>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</si>
  <si>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</si>
  <si>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</si>
  <si>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</si>
  <si>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</si>
  <si>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</si>
  <si>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</si>
  <si>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</si>
  <si>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Единый налог на вмененный доход для отдельных видов деятельности</t>
  </si>
  <si>
    <t>Единый сельскохозяйственный налог</t>
  </si>
  <si>
    <t>1 05 01000 00 0000 110</t>
  </si>
  <si>
    <t>1 17 00000 00 0000 000</t>
  </si>
  <si>
    <t>Исполнено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</si>
  <si>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</si>
  <si>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</si>
  <si>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Субсидии бюджетам бюджетной системы Российской Федерации (межбюджетные субсидии)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</si>
  <si>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</si>
  <si>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</si>
  <si>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</si>
  <si>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000 21800000000000000</t>
  </si>
  <si>
    <t>000 21900000000000000</t>
  </si>
  <si>
    <t>Доходы бюджета - ИТОГО</t>
  </si>
  <si>
    <t>Первоначальный утвержденный план</t>
  </si>
  <si>
    <t>Уточненный утвержденный план</t>
  </si>
  <si>
    <t>В связи с увеличением количества плательщиков</t>
  </si>
  <si>
    <t>Средства поступают из областного бюджета</t>
  </si>
  <si>
    <t>В связи с увеличением количества продаваемого имущества.</t>
  </si>
  <si>
    <t>Код бюджетной классификации РФ</t>
  </si>
  <si>
    <t>Причины отклонения</t>
  </si>
  <si>
    <t xml:space="preserve">Отклонение </t>
  </si>
  <si>
    <t>ПРОЧИЕ НЕНАЛОГОВЫЕ ДОХОДЫ</t>
  </si>
  <si>
    <t>В связи с увеличением количества правонарушений</t>
  </si>
  <si>
    <t>Средства поступают из бюджета сельских поселений</t>
  </si>
  <si>
    <t>В связи с увеличением сдачи в аренду земельных участков</t>
  </si>
  <si>
    <t>В связи с тем, что плановые показатели планируются на основании данных главного администратора доходов</t>
  </si>
  <si>
    <t>1 13 00000 00 0000 000</t>
  </si>
  <si>
    <t>ДОХОДЫ ОТ ОКАЗАНИЯ ПЛАТНЫХ УСЛУГ И КОМПЕНСАЦИИ ЗАТРАТ ГОСУДАРСТВА</t>
  </si>
  <si>
    <t>Платежи поступили в конце года</t>
  </si>
  <si>
    <t>1 03 00000 00 0000 110</t>
  </si>
  <si>
    <t>НАЛОГИ НА ТОВАРЫ (РАБОТЫ, УСЛУГИ) РЕАЛИЗУЕМЫЕ НА ТЕРРИТОРИИ РФ</t>
  </si>
  <si>
    <t>1 03 02000 01 0000 110</t>
  </si>
  <si>
    <t>Акцизы по подакцизным товарам производимые на территории РФ</t>
  </si>
  <si>
    <t>СВЕДЕНИЯ ОБ ИСПОЛНЕНИИ БЮДЖЕТА МУНИЦИПАЛЬНОГО ОБРАЗОВАНИЯ АЛЕКСАНДРОВСКИЙ РАЙОН ЗА 2022 ГОД</t>
  </si>
  <si>
    <t>1 05 03000 01 0000 110</t>
  </si>
  <si>
    <t>1 05 04000 02 0000 110</t>
  </si>
  <si>
    <t>2 02 15000 00 0000 150</t>
  </si>
  <si>
    <t>2 02 00000 00 0000 000</t>
  </si>
  <si>
    <t>2 00 00000 00 0000 000</t>
  </si>
  <si>
    <t>2 02 20000 00 0000 150</t>
  </si>
  <si>
    <t>2 02 03000 00 0000 150</t>
  </si>
  <si>
    <t>2 02 40000 00 0000 150</t>
  </si>
  <si>
    <t>1 05 02000 00 0000 110</t>
  </si>
  <si>
    <t>2 07 00000 00 0000 000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</si>
</sst>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[$-FC19]d\ mmmm\ yyyy\ &quot;г.&quot;"/>
    <numFmt numFmtId="179" formatCode="#,##0.000"/>
    <numFmt numFmtId="180" formatCode="0.000"/>
    <numFmt numFmtId="181" formatCode="0.0000"/>
    <numFmt numFmtId="182" formatCode="#,##0.0000"/>
    <numFmt numFmtId="183" formatCode="#,##0.00000"/>
    <numFmt numFmtId="184" formatCode="0.00000"/>
    <numFmt numFmtId="185" formatCode="0.000000"/>
    <numFmt numFmtId="186" formatCode="#,##0.000000"/>
    <numFmt numFmtId="187" formatCode="#,##0.0000000"/>
    <numFmt numFmtId="188" formatCode="_(* #,##0_);_(* \(#,##0\);_(* &quot;-&quot;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&quot;###,##0.00"/>
    <numFmt numFmtId="193" formatCode="&quot;&quot;#000"/>
    <numFmt numFmtId="194" formatCode="_-* #,##0.0_р_._-;\-* #,##0.0_р_._-;_-* &quot;-&quot;??_р_._-;_-@_-"/>
    <numFmt numFmtId="195" formatCode="_-* #,##0.000_р_._-;\-* #,##0.000_р_._-;_-* &quot;-&quot;??_р_._-;_-@_-"/>
    <numFmt numFmtId="196" formatCode="_-* #,##0.0000_р_._-;\-* #,##0.0000_р_._-;_-* &quot;-&quot;??_р_._-;_-@_-"/>
    <numFmt numFmtId="197" formatCode="_-* #,##0.00000_р_._-;\-* #,##0.00000_р_._-;_-* &quot;-&quot;??_р_._-;_-@_-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183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183" fontId="5" fillId="0" borderId="11" xfId="0" applyNumberFormat="1" applyFont="1" applyBorder="1" applyAlignment="1">
      <alignment horizontal="right" wrapText="1"/>
    </xf>
    <xf numFmtId="184" fontId="5" fillId="0" borderId="11" xfId="0" applyNumberFormat="1" applyFont="1" applyBorder="1" applyAlignment="1">
      <alignment horizontal="right" wrapText="1"/>
    </xf>
    <xf numFmtId="183" fontId="6" fillId="0" borderId="10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center" vertical="top" wrapText="1"/>
    </xf>
    <xf numFmtId="183" fontId="6" fillId="0" borderId="11" xfId="0" applyNumberFormat="1" applyFont="1" applyBorder="1" applyAlignment="1">
      <alignment horizontal="right" wrapText="1"/>
    </xf>
    <xf numFmtId="183" fontId="6" fillId="33" borderId="1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192" fontId="8" fillId="0" borderId="13" xfId="0" applyNumberFormat="1" applyFont="1" applyBorder="1" applyAlignment="1">
      <alignment horizontal="left" vertical="top" wrapText="1"/>
    </xf>
    <xf numFmtId="192" fontId="9" fillId="0" borderId="13" xfId="0" applyNumberFormat="1" applyFont="1" applyBorder="1" applyAlignment="1">
      <alignment horizontal="left" vertical="top" wrapText="1"/>
    </xf>
    <xf numFmtId="183" fontId="5" fillId="33" borderId="10" xfId="0" applyNumberFormat="1" applyFont="1" applyFill="1" applyBorder="1" applyAlignment="1">
      <alignment horizontal="right" wrapText="1"/>
    </xf>
    <xf numFmtId="192" fontId="9" fillId="0" borderId="14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184" fontId="5" fillId="0" borderId="11" xfId="0" applyNumberFormat="1" applyFont="1" applyBorder="1" applyAlignment="1">
      <alignment/>
    </xf>
    <xf numFmtId="184" fontId="5" fillId="0" borderId="15" xfId="0" applyNumberFormat="1" applyFont="1" applyBorder="1" applyAlignment="1">
      <alignment/>
    </xf>
    <xf numFmtId="192" fontId="9" fillId="0" borderId="11" xfId="0" applyNumberFormat="1" applyFont="1" applyBorder="1" applyAlignment="1">
      <alignment horizontal="center" wrapText="1"/>
    </xf>
    <xf numFmtId="192" fontId="9" fillId="0" borderId="12" xfId="0" applyNumberFormat="1" applyFont="1" applyBorder="1" applyAlignment="1">
      <alignment horizontal="center" vertical="top" wrapText="1"/>
    </xf>
    <xf numFmtId="183" fontId="5" fillId="0" borderId="11" xfId="71" applyNumberFormat="1" applyFont="1" applyBorder="1" applyAlignment="1">
      <alignment/>
    </xf>
    <xf numFmtId="197" fontId="5" fillId="0" borderId="11" xfId="71" applyNumberFormat="1" applyFont="1" applyBorder="1" applyAlignment="1">
      <alignment horizontal="center" vertical="center"/>
    </xf>
    <xf numFmtId="197" fontId="5" fillId="0" borderId="15" xfId="71" applyNumberFormat="1" applyFont="1" applyBorder="1" applyAlignment="1">
      <alignment horizontal="center" vertical="center"/>
    </xf>
    <xf numFmtId="197" fontId="5" fillId="0" borderId="11" xfId="71" applyNumberFormat="1" applyFont="1" applyBorder="1" applyAlignment="1">
      <alignment horizontal="right" vertical="center"/>
    </xf>
    <xf numFmtId="183" fontId="6" fillId="0" borderId="15" xfId="0" applyNumberFormat="1" applyFont="1" applyBorder="1" applyAlignment="1">
      <alignment horizontal="right" wrapText="1"/>
    </xf>
    <xf numFmtId="183" fontId="5" fillId="0" borderId="15" xfId="0" applyNumberFormat="1" applyFont="1" applyBorder="1" applyAlignment="1">
      <alignment horizontal="right" wrapText="1"/>
    </xf>
    <xf numFmtId="183" fontId="5" fillId="0" borderId="15" xfId="0" applyNumberFormat="1" applyFont="1" applyBorder="1" applyAlignment="1">
      <alignment/>
    </xf>
    <xf numFmtId="183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183" fontId="6" fillId="0" borderId="11" xfId="0" applyNumberFormat="1" applyFont="1" applyBorder="1" applyAlignment="1">
      <alignment horizontal="right" vertical="center" wrapText="1"/>
    </xf>
    <xf numFmtId="183" fontId="6" fillId="0" borderId="15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83" fontId="6" fillId="33" borderId="10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top" wrapText="1"/>
    </xf>
    <xf numFmtId="183" fontId="5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183" fontId="5" fillId="0" borderId="11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center" wrapText="1"/>
    </xf>
    <xf numFmtId="183" fontId="5" fillId="33" borderId="11" xfId="0" applyNumberFormat="1" applyFont="1" applyFill="1" applyBorder="1" applyAlignment="1">
      <alignment horizontal="right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60" zoomScaleNormal="60" zoomScalePageLayoutView="0" workbookViewId="0" topLeftCell="A5">
      <selection activeCell="G8" sqref="G8"/>
    </sheetView>
  </sheetViews>
  <sheetFormatPr defaultColWidth="9.00390625" defaultRowHeight="12.75"/>
  <cols>
    <col min="1" max="1" width="33.875" style="1" customWidth="1"/>
    <col min="2" max="2" width="109.25390625" style="1" customWidth="1"/>
    <col min="3" max="3" width="23.625" style="1" customWidth="1"/>
    <col min="4" max="4" width="24.125" style="1" customWidth="1"/>
    <col min="5" max="5" width="23.875" style="1" customWidth="1"/>
    <col min="6" max="6" width="16.25390625" style="1" customWidth="1"/>
    <col min="7" max="7" width="63.75390625" style="1" customWidth="1"/>
    <col min="8" max="16384" width="9.125" style="1" customWidth="1"/>
  </cols>
  <sheetData>
    <row r="1" spans="1:7" ht="15.75">
      <c r="A1" s="47" t="s">
        <v>58</v>
      </c>
      <c r="B1" s="48"/>
      <c r="C1" s="48"/>
      <c r="D1" s="48"/>
      <c r="E1" s="48"/>
      <c r="F1" s="48"/>
      <c r="G1" s="48"/>
    </row>
    <row r="2" spans="1:7" ht="15" customHeight="1">
      <c r="A2" s="48"/>
      <c r="B2" s="48"/>
      <c r="C2" s="48"/>
      <c r="D2" s="48"/>
      <c r="E2" s="48"/>
      <c r="F2" s="48"/>
      <c r="G2" s="48"/>
    </row>
    <row r="3" spans="1:7" ht="16.5" thickBot="1">
      <c r="A3" s="49"/>
      <c r="B3" s="49"/>
      <c r="C3" s="49"/>
      <c r="D3" s="49"/>
      <c r="E3" s="49"/>
      <c r="F3" s="49"/>
      <c r="G3" s="49"/>
    </row>
    <row r="4" spans="1:7" s="2" customFormat="1" ht="18" customHeight="1">
      <c r="A4" s="51" t="s">
        <v>43</v>
      </c>
      <c r="B4" s="45" t="s">
        <v>2</v>
      </c>
      <c r="C4" s="45" t="s">
        <v>38</v>
      </c>
      <c r="D4" s="45" t="s">
        <v>39</v>
      </c>
      <c r="E4" s="45" t="s">
        <v>28</v>
      </c>
      <c r="F4" s="45" t="s">
        <v>45</v>
      </c>
      <c r="G4" s="45" t="s">
        <v>44</v>
      </c>
    </row>
    <row r="5" spans="1:7" s="2" customFormat="1" ht="39" customHeight="1" thickBot="1">
      <c r="A5" s="52"/>
      <c r="B5" s="46"/>
      <c r="C5" s="50"/>
      <c r="D5" s="50"/>
      <c r="E5" s="46"/>
      <c r="F5" s="46"/>
      <c r="G5" s="46"/>
    </row>
    <row r="6" spans="1:7" s="2" customFormat="1" ht="21.75" customHeight="1">
      <c r="A6" s="3" t="s">
        <v>3</v>
      </c>
      <c r="B6" s="4" t="s">
        <v>4</v>
      </c>
      <c r="C6" s="5">
        <f>C7+C11+C16+C17+C18+C20+C21+C22+C19+C9</f>
        <v>91183.70000000001</v>
      </c>
      <c r="D6" s="5">
        <f>D7+D11+D16+D17+D18+D20+D21+D22+D19+D9</f>
        <v>108732.65299999999</v>
      </c>
      <c r="E6" s="5">
        <f>E7+E11+E16+E17+E18+E20+E21+E22+E19+E9</f>
        <v>120188.07568</v>
      </c>
      <c r="F6" s="6">
        <f>E6/C6*100</f>
        <v>131.80872862145316</v>
      </c>
      <c r="G6" s="5"/>
    </row>
    <row r="7" spans="1:7" s="2" customFormat="1" ht="21" customHeight="1">
      <c r="A7" s="7" t="s">
        <v>5</v>
      </c>
      <c r="B7" s="8" t="s">
        <v>6</v>
      </c>
      <c r="C7" s="9">
        <f>C8</f>
        <v>54096.3</v>
      </c>
      <c r="D7" s="9">
        <f>D8</f>
        <v>55060.4</v>
      </c>
      <c r="E7" s="9">
        <f>E8</f>
        <v>60532.63865</v>
      </c>
      <c r="F7" s="6">
        <f aca="true" t="shared" si="0" ref="F7:F17">E7/C7*100</f>
        <v>111.89792767712395</v>
      </c>
      <c r="G7" s="11"/>
    </row>
    <row r="8" spans="1:7" s="2" customFormat="1" ht="23.25" customHeight="1">
      <c r="A8" s="34" t="s">
        <v>7</v>
      </c>
      <c r="B8" s="35" t="s">
        <v>8</v>
      </c>
      <c r="C8" s="36">
        <v>54096.3</v>
      </c>
      <c r="D8" s="37">
        <v>55060.4</v>
      </c>
      <c r="E8" s="36">
        <v>60532.63865</v>
      </c>
      <c r="F8" s="43">
        <f>E8/C8*100</f>
        <v>111.89792767712395</v>
      </c>
      <c r="G8" s="39" t="s">
        <v>53</v>
      </c>
    </row>
    <row r="9" spans="1:7" s="2" customFormat="1" ht="23.25" customHeight="1">
      <c r="A9" s="7" t="s">
        <v>54</v>
      </c>
      <c r="B9" s="40" t="s">
        <v>55</v>
      </c>
      <c r="C9" s="42">
        <f>C10</f>
        <v>0</v>
      </c>
      <c r="D9" s="42">
        <f>D10</f>
        <v>0</v>
      </c>
      <c r="E9" s="42">
        <f>E10</f>
        <v>18.78612</v>
      </c>
      <c r="F9" s="38" t="e">
        <f>E9/C9*100</f>
        <v>#DIV/0!</v>
      </c>
      <c r="G9" s="39"/>
    </row>
    <row r="10" spans="1:7" s="2" customFormat="1" ht="23.25" customHeight="1">
      <c r="A10" s="12" t="s">
        <v>56</v>
      </c>
      <c r="B10" s="41" t="s">
        <v>57</v>
      </c>
      <c r="C10" s="36">
        <v>0</v>
      </c>
      <c r="D10" s="37">
        <v>0</v>
      </c>
      <c r="E10" s="36">
        <v>18.78612</v>
      </c>
      <c r="F10" s="43" t="e">
        <f>E10/C10*100</f>
        <v>#DIV/0!</v>
      </c>
      <c r="G10" s="39"/>
    </row>
    <row r="11" spans="1:7" s="2" customFormat="1" ht="20.25" customHeight="1">
      <c r="A11" s="7" t="s">
        <v>9</v>
      </c>
      <c r="B11" s="8" t="s">
        <v>10</v>
      </c>
      <c r="C11" s="9">
        <f>C12+C14+C15</f>
        <v>23424.5</v>
      </c>
      <c r="D11" s="9">
        <f>D12+D14+D15</f>
        <v>28371</v>
      </c>
      <c r="E11" s="9">
        <f>E12+E14+E15+E13</f>
        <v>29014.325909999996</v>
      </c>
      <c r="F11" s="6">
        <f t="shared" si="0"/>
        <v>123.86315998207004</v>
      </c>
      <c r="G11" s="14"/>
    </row>
    <row r="12" spans="1:7" s="2" customFormat="1" ht="27.75" customHeight="1">
      <c r="A12" s="12" t="s">
        <v>26</v>
      </c>
      <c r="B12" s="16" t="s">
        <v>29</v>
      </c>
      <c r="C12" s="13">
        <v>20225</v>
      </c>
      <c r="D12" s="30">
        <v>24400</v>
      </c>
      <c r="E12" s="13">
        <v>25648.85894</v>
      </c>
      <c r="F12" s="44">
        <f>E12/C12*100</f>
        <v>126.81759673671198</v>
      </c>
      <c r="G12" s="14" t="s">
        <v>40</v>
      </c>
    </row>
    <row r="13" spans="1:7" s="2" customFormat="1" ht="27.75" customHeight="1">
      <c r="A13" s="12" t="s">
        <v>67</v>
      </c>
      <c r="B13" s="16" t="s">
        <v>24</v>
      </c>
      <c r="C13" s="13"/>
      <c r="D13" s="30"/>
      <c r="E13" s="13">
        <v>8.55476</v>
      </c>
      <c r="F13" s="44"/>
      <c r="G13" s="14"/>
    </row>
    <row r="14" spans="1:7" s="2" customFormat="1" ht="19.5" customHeight="1">
      <c r="A14" s="34" t="s">
        <v>59</v>
      </c>
      <c r="B14" s="16" t="s">
        <v>25</v>
      </c>
      <c r="C14" s="13">
        <v>2622.5</v>
      </c>
      <c r="D14" s="30">
        <v>3171</v>
      </c>
      <c r="E14" s="13">
        <v>2350.08438</v>
      </c>
      <c r="F14" s="44">
        <f t="shared" si="0"/>
        <v>89.61236911344136</v>
      </c>
      <c r="G14" s="14" t="s">
        <v>40</v>
      </c>
    </row>
    <row r="15" spans="1:7" s="2" customFormat="1" ht="19.5" customHeight="1">
      <c r="A15" s="53" t="s">
        <v>60</v>
      </c>
      <c r="B15" s="16" t="s">
        <v>30</v>
      </c>
      <c r="C15" s="13">
        <v>577</v>
      </c>
      <c r="D15" s="30">
        <v>800</v>
      </c>
      <c r="E15" s="13">
        <v>1006.82783</v>
      </c>
      <c r="F15" s="44">
        <f t="shared" si="0"/>
        <v>174.49355805892546</v>
      </c>
      <c r="G15" s="14" t="s">
        <v>40</v>
      </c>
    </row>
    <row r="16" spans="1:7" s="2" customFormat="1" ht="56.25">
      <c r="A16" s="7" t="s">
        <v>11</v>
      </c>
      <c r="B16" s="17" t="s">
        <v>12</v>
      </c>
      <c r="C16" s="9">
        <v>1645</v>
      </c>
      <c r="D16" s="31">
        <v>1645</v>
      </c>
      <c r="E16" s="9">
        <v>1472.62639</v>
      </c>
      <c r="F16" s="6">
        <f t="shared" si="0"/>
        <v>89.52136109422491</v>
      </c>
      <c r="G16" s="14" t="s">
        <v>50</v>
      </c>
    </row>
    <row r="17" spans="1:7" s="2" customFormat="1" ht="42" customHeight="1">
      <c r="A17" s="7" t="s">
        <v>13</v>
      </c>
      <c r="B17" s="8" t="s">
        <v>14</v>
      </c>
      <c r="C17" s="9">
        <v>11620.1</v>
      </c>
      <c r="D17" s="31">
        <v>12054.1</v>
      </c>
      <c r="E17" s="9">
        <v>13174.96135</v>
      </c>
      <c r="F17" s="6">
        <f t="shared" si="0"/>
        <v>113.38079147339523</v>
      </c>
      <c r="G17" s="14" t="s">
        <v>49</v>
      </c>
    </row>
    <row r="18" spans="1:7" s="2" customFormat="1" ht="53.25" customHeight="1">
      <c r="A18" s="7" t="s">
        <v>15</v>
      </c>
      <c r="B18" s="8" t="s">
        <v>16</v>
      </c>
      <c r="C18" s="9">
        <v>76.8</v>
      </c>
      <c r="D18" s="31">
        <v>117.9</v>
      </c>
      <c r="E18" s="9">
        <v>125.88366</v>
      </c>
      <c r="F18" s="6">
        <f>E18/C18*100</f>
        <v>163.911015625</v>
      </c>
      <c r="G18" s="14" t="s">
        <v>50</v>
      </c>
    </row>
    <row r="19" spans="1:7" s="2" customFormat="1" ht="36" customHeight="1">
      <c r="A19" s="7" t="s">
        <v>51</v>
      </c>
      <c r="B19" s="8" t="s">
        <v>52</v>
      </c>
      <c r="C19" s="9">
        <v>0</v>
      </c>
      <c r="D19" s="31">
        <v>24.4</v>
      </c>
      <c r="E19" s="9">
        <v>24.39583</v>
      </c>
      <c r="F19" s="6" t="e">
        <f>E19/C19*100</f>
        <v>#DIV/0!</v>
      </c>
      <c r="G19" s="14"/>
    </row>
    <row r="20" spans="1:7" s="2" customFormat="1" ht="39.75" customHeight="1">
      <c r="A20" s="7" t="s">
        <v>17</v>
      </c>
      <c r="B20" s="8" t="s">
        <v>18</v>
      </c>
      <c r="C20" s="9">
        <v>125</v>
      </c>
      <c r="D20" s="31">
        <v>10979.853</v>
      </c>
      <c r="E20" s="9">
        <v>15153.81164</v>
      </c>
      <c r="F20" s="6">
        <f aca="true" t="shared" si="1" ref="F20:F27">E20/C20*100</f>
        <v>12123.049312000001</v>
      </c>
      <c r="G20" s="14" t="s">
        <v>42</v>
      </c>
    </row>
    <row r="21" spans="1:7" s="2" customFormat="1" ht="37.5" customHeight="1">
      <c r="A21" s="7" t="s">
        <v>19</v>
      </c>
      <c r="B21" s="8" t="s">
        <v>20</v>
      </c>
      <c r="C21" s="10">
        <v>196</v>
      </c>
      <c r="D21" s="31">
        <v>480</v>
      </c>
      <c r="E21" s="9">
        <v>669.14613</v>
      </c>
      <c r="F21" s="6">
        <f t="shared" si="1"/>
        <v>341.4010867346939</v>
      </c>
      <c r="G21" s="14" t="s">
        <v>47</v>
      </c>
    </row>
    <row r="22" spans="1:7" s="2" customFormat="1" ht="21.75" customHeight="1">
      <c r="A22" s="7" t="s">
        <v>27</v>
      </c>
      <c r="B22" s="8" t="s">
        <v>46</v>
      </c>
      <c r="C22" s="54">
        <v>0</v>
      </c>
      <c r="D22" s="31">
        <v>0</v>
      </c>
      <c r="E22" s="9">
        <v>1.5</v>
      </c>
      <c r="F22" s="6" t="e">
        <f t="shared" si="1"/>
        <v>#DIV/0!</v>
      </c>
      <c r="G22" s="18"/>
    </row>
    <row r="23" spans="1:7" s="2" customFormat="1" ht="24" customHeight="1">
      <c r="A23" s="55" t="s">
        <v>63</v>
      </c>
      <c r="B23" s="17" t="s">
        <v>21</v>
      </c>
      <c r="C23" s="9">
        <f>C24+C29+C30+C31</f>
        <v>417183.88399999996</v>
      </c>
      <c r="D23" s="9">
        <f>D24+D29+D30+D31</f>
        <v>438802.78661999997</v>
      </c>
      <c r="E23" s="9">
        <f>E24+E29+E30+E31</f>
        <v>436390.82904999994</v>
      </c>
      <c r="F23" s="6">
        <f t="shared" si="1"/>
        <v>104.60395182715159</v>
      </c>
      <c r="G23" s="14" t="s">
        <v>41</v>
      </c>
    </row>
    <row r="24" spans="1:7" s="2" customFormat="1" ht="41.25" customHeight="1">
      <c r="A24" s="55" t="s">
        <v>62</v>
      </c>
      <c r="B24" s="17" t="s">
        <v>22</v>
      </c>
      <c r="C24" s="9">
        <f>C25+C26+C27+C28</f>
        <v>417183.88399999996</v>
      </c>
      <c r="D24" s="9">
        <f>D25+D26+D27+D28</f>
        <v>438802.78661999997</v>
      </c>
      <c r="E24" s="9">
        <f>E25+E26+E27+E28</f>
        <v>436390.82904999994</v>
      </c>
      <c r="F24" s="6">
        <f t="shared" si="1"/>
        <v>104.60395182715159</v>
      </c>
      <c r="G24" s="14" t="s">
        <v>41</v>
      </c>
    </row>
    <row r="25" spans="1:9" s="15" customFormat="1" ht="21" customHeight="1">
      <c r="A25" s="55" t="s">
        <v>61</v>
      </c>
      <c r="B25" s="17" t="s">
        <v>23</v>
      </c>
      <c r="C25" s="56">
        <v>164388</v>
      </c>
      <c r="D25" s="31">
        <v>185307.3</v>
      </c>
      <c r="E25" s="9">
        <v>185306.82222</v>
      </c>
      <c r="F25" s="6">
        <f t="shared" si="1"/>
        <v>112.72527326812177</v>
      </c>
      <c r="G25" s="14" t="s">
        <v>41</v>
      </c>
      <c r="I25" s="20"/>
    </row>
    <row r="26" spans="1:9" s="15" customFormat="1" ht="21.75" customHeight="1">
      <c r="A26" s="55" t="s">
        <v>64</v>
      </c>
      <c r="B26" s="17" t="s">
        <v>31</v>
      </c>
      <c r="C26" s="9">
        <v>18232.4</v>
      </c>
      <c r="D26" s="31">
        <v>17637.7</v>
      </c>
      <c r="E26" s="9">
        <v>17396.41528</v>
      </c>
      <c r="F26" s="6">
        <f>E26/C26*100</f>
        <v>95.41483995524452</v>
      </c>
      <c r="G26" s="14" t="s">
        <v>41</v>
      </c>
      <c r="I26" s="20"/>
    </row>
    <row r="27" spans="1:7" s="15" customFormat="1" ht="18.75" customHeight="1">
      <c r="A27" s="55" t="s">
        <v>65</v>
      </c>
      <c r="B27" s="17" t="s">
        <v>0</v>
      </c>
      <c r="C27" s="9">
        <v>184401.4</v>
      </c>
      <c r="D27" s="31">
        <v>183793.6</v>
      </c>
      <c r="E27" s="9">
        <v>181653.77673</v>
      </c>
      <c r="F27" s="6">
        <f t="shared" si="1"/>
        <v>98.50997700125922</v>
      </c>
      <c r="G27" s="14" t="s">
        <v>41</v>
      </c>
    </row>
    <row r="28" spans="1:7" s="15" customFormat="1" ht="25.5" customHeight="1">
      <c r="A28" s="55" t="s">
        <v>66</v>
      </c>
      <c r="B28" s="17" t="s">
        <v>1</v>
      </c>
      <c r="C28" s="9">
        <v>50162.084</v>
      </c>
      <c r="D28" s="31">
        <v>52064.18662</v>
      </c>
      <c r="E28" s="9">
        <v>52033.81482</v>
      </c>
      <c r="F28" s="6">
        <f>E28/C28*100</f>
        <v>103.73136574628757</v>
      </c>
      <c r="G28" s="14" t="s">
        <v>48</v>
      </c>
    </row>
    <row r="29" spans="1:7" s="21" customFormat="1" ht="24" customHeight="1">
      <c r="A29" s="55" t="s">
        <v>68</v>
      </c>
      <c r="B29" s="17" t="s">
        <v>32</v>
      </c>
      <c r="C29" s="10">
        <v>0</v>
      </c>
      <c r="D29" s="31">
        <v>0</v>
      </c>
      <c r="E29" s="9">
        <v>0</v>
      </c>
      <c r="F29" s="6"/>
      <c r="G29" s="18"/>
    </row>
    <row r="30" spans="1:7" s="2" customFormat="1" ht="93.75">
      <c r="A30" s="19" t="s">
        <v>35</v>
      </c>
      <c r="B30" s="17" t="s">
        <v>33</v>
      </c>
      <c r="C30" s="22">
        <v>0</v>
      </c>
      <c r="D30" s="32">
        <v>0</v>
      </c>
      <c r="E30" s="33">
        <v>0</v>
      </c>
      <c r="F30" s="6"/>
      <c r="G30" s="18"/>
    </row>
    <row r="31" spans="1:7" s="2" customFormat="1" ht="56.25">
      <c r="A31" s="19" t="s">
        <v>36</v>
      </c>
      <c r="B31" s="17" t="s">
        <v>34</v>
      </c>
      <c r="C31" s="22">
        <v>0</v>
      </c>
      <c r="D31" s="23">
        <v>0</v>
      </c>
      <c r="E31" s="22">
        <v>0</v>
      </c>
      <c r="F31" s="6"/>
      <c r="G31" s="18"/>
    </row>
    <row r="32" spans="1:7" s="15" customFormat="1" ht="18.75">
      <c r="A32" s="24"/>
      <c r="B32" s="25" t="s">
        <v>37</v>
      </c>
      <c r="C32" s="29">
        <f>C6+C23</f>
        <v>508367.584</v>
      </c>
      <c r="D32" s="28">
        <f>D6+D23</f>
        <v>547535.43962</v>
      </c>
      <c r="E32" s="27">
        <f>E6+E23</f>
        <v>556578.90473</v>
      </c>
      <c r="F32" s="6">
        <f>E32/C32*100</f>
        <v>109.4835552555609</v>
      </c>
      <c r="G32" s="26"/>
    </row>
  </sheetData>
  <sheetProtection/>
  <mergeCells count="8">
    <mergeCell ref="F4:F5"/>
    <mergeCell ref="G4:G5"/>
    <mergeCell ref="A1:G3"/>
    <mergeCell ref="B4:B5"/>
    <mergeCell ref="C4:C5"/>
    <mergeCell ref="D4:D5"/>
    <mergeCell ref="A4:A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2016-12-09T05:52:51Z</cp:lastPrinted>
  <dcterms:created xsi:type="dcterms:W3CDTF">2008-10-16T03:47:53Z</dcterms:created>
  <dcterms:modified xsi:type="dcterms:W3CDTF">2023-03-15T10:34:35Z</dcterms:modified>
  <cp:category/>
  <cp:version/>
  <cp:contentType/>
  <cp:contentStatus/>
</cp:coreProperties>
</file>